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Фортепьяно.Инстр.нар.исполн." sheetId="1" r:id="rId1"/>
    <sheet name="Вокальн.искусст.Хореограф.т" sheetId="2" r:id="rId2"/>
    <sheet name="НИНР" sheetId="3" r:id="rId3"/>
    <sheet name="Оркестр.струн.инстр.Хор.дир " sheetId="4" r:id="rId4"/>
    <sheet name="Социально-культ.деят" sheetId="5" r:id="rId5"/>
  </sheets>
  <definedNames>
    <definedName name="_xlnm.Print_Area" localSheetId="1">'Вокальн.искусст.Хореограф.т'!$A$1:$E$54</definedName>
    <definedName name="_xlnm.Print_Area" localSheetId="2">'НИНР'!$A$1:$E$49</definedName>
  </definedNames>
  <calcPr fullCalcOnLoad="1"/>
</workbook>
</file>

<file path=xl/sharedStrings.xml><?xml version="1.0" encoding="utf-8"?>
<sst xmlns="http://schemas.openxmlformats.org/spreadsheetml/2006/main" count="314" uniqueCount="70">
  <si>
    <t>Согласовано</t>
  </si>
  <si>
    <t>Утверждаю</t>
  </si>
  <si>
    <t>Решением совета зав. ПЦК</t>
  </si>
  <si>
    <t xml:space="preserve">  директор УКИ и К</t>
  </si>
  <si>
    <t>КАЛЬКУЛЯЦИЯ РАСХОДОВ</t>
  </si>
  <si>
    <t>НА ПЛАТНОЕ ОБУЧЕНИЕ СТУДЕНТОВ В ГБОУ СПО К И И РБ УКИ и К</t>
  </si>
  <si>
    <t>№</t>
  </si>
  <si>
    <t xml:space="preserve">Наименование </t>
  </si>
  <si>
    <t>Расчет</t>
  </si>
  <si>
    <t>Сумма(руб)</t>
  </si>
  <si>
    <t xml:space="preserve">Специализация  «Фортепьяно» </t>
  </si>
  <si>
    <t>Заработная плата преподавателей</t>
  </si>
  <si>
    <t>Надбавка :</t>
  </si>
  <si>
    <t>-за квал. категорию высш.55%</t>
  </si>
  <si>
    <t>Районный коэффициент 15%</t>
  </si>
  <si>
    <t>Итого заработная плата</t>
  </si>
  <si>
    <t>Начисление на оплату труда</t>
  </si>
  <si>
    <t xml:space="preserve"> Страховые взносы в ПРФ 22%</t>
  </si>
  <si>
    <t>Страховые взносы в ФФОМС 5,1%</t>
  </si>
  <si>
    <t>Страховые взносы в ФСС 2,9%</t>
  </si>
  <si>
    <t>Страховые взносы ФСС НС 0,2%</t>
  </si>
  <si>
    <t>Итого начисления на оплату труда</t>
  </si>
  <si>
    <t>Накладные расходы 5%</t>
  </si>
  <si>
    <t>Всего расходов</t>
  </si>
  <si>
    <t xml:space="preserve">Специализация «Инструменты народного оркестра » </t>
  </si>
  <si>
    <t>Накладные расходы 2%</t>
  </si>
  <si>
    <t>Плата за обучение  по специализации  «Фортепьяно»</t>
  </si>
  <si>
    <t>Главный бухгалтер</t>
  </si>
  <si>
    <t>Экономист</t>
  </si>
  <si>
    <t>Хайритдинова Г.Н</t>
  </si>
  <si>
    <t xml:space="preserve">Отделение «Вокальное искусство» </t>
  </si>
  <si>
    <t>Заработная плата концертмейстеров</t>
  </si>
  <si>
    <t xml:space="preserve">Отделение «Хореографическое творчество » </t>
  </si>
  <si>
    <t>Плата за обучение  в отделении «Вокальное искусство»</t>
  </si>
  <si>
    <t xml:space="preserve">Отделение «Хоровое дирижирование » </t>
  </si>
  <si>
    <t>ОТДЕЛЕНИЕ "СОЦИАЛЬНО-КУЛЬТУРНАЯ ДЕЯТЕЛЬНОСТЬ(ПО ВИДАМ), ОРГАНИЗАЦИЯ И ПОСТАНОВКА КУЛЬТУРНО-МАССОВЫХ МЕРОПРИЯТИЙ И ТЕАТРАЛИЗОВАННЫХ ПРЕДСТАВЛЕНИЙ"</t>
  </si>
  <si>
    <t>( пед. часов в год на 1 студента)</t>
  </si>
  <si>
    <t>Тариф. ставка за 1 час (руб.)</t>
  </si>
  <si>
    <t>за высшее образ. (%),</t>
  </si>
  <si>
    <t>за квал. категорию высш.(%)</t>
  </si>
  <si>
    <t>(пед. часов в год на 1 студента)</t>
  </si>
  <si>
    <t xml:space="preserve">Тариф. ставка за 1 час </t>
  </si>
  <si>
    <t>за высшее образ.(%),</t>
  </si>
  <si>
    <t>40 895,41 руб. в год</t>
  </si>
  <si>
    <t>39 726,97 руб. в год</t>
  </si>
  <si>
    <t>Плата за обучение по специализации   « Инструменты народного оркестра »</t>
  </si>
  <si>
    <t>Шарафутдинова Ю.Р</t>
  </si>
  <si>
    <t>( кон. часов в год на 1 студента)</t>
  </si>
  <si>
    <t xml:space="preserve">Отделение «Оркестровые струнные инструменты» </t>
  </si>
  <si>
    <t xml:space="preserve">Плата за обучение  в отделении «Оркестровые струнные инструменты» </t>
  </si>
  <si>
    <t xml:space="preserve">Плата за обучение  в отделении «Хоровое дирижирование » </t>
  </si>
  <si>
    <t>Плата за обучение  в отделении «Хореографическое творчество »</t>
  </si>
  <si>
    <t>1 курс</t>
  </si>
  <si>
    <t>2 курс</t>
  </si>
  <si>
    <t>53 928,74 руб. в год</t>
  </si>
  <si>
    <t>40 446,56 руб. в год</t>
  </si>
  <si>
    <t>61 029,63 руб. в год</t>
  </si>
  <si>
    <t>63 860,48 руб. в год</t>
  </si>
  <si>
    <t>Плата за обучение  в отделении "СОЦИАЛЬНО-КУЛЬТУРНАЯ ДЕЯТЕЛЬНОСТЬ(ПО ВИДАМ), ОРГАНИЗАЦИЯ И ПОСТАНОВКА КУЛЬТУРНО-МАССОВЫХ МЕРОПРИЯТИЙ И ТЕАТРАЛИЗОВАННЫХ ПРЕДСТАВЛЕНИЙ"</t>
  </si>
  <si>
    <t>19 863,48 руб. в год</t>
  </si>
  <si>
    <t xml:space="preserve">Отделение «Национальные инструменты народов России» </t>
  </si>
  <si>
    <t xml:space="preserve">Отделение «Декоративно-прикладное искусство и народные промыслы (по видам) » </t>
  </si>
  <si>
    <t>40 607,77 руб. в год</t>
  </si>
  <si>
    <t>С 01.09.2014г</t>
  </si>
  <si>
    <t>НА  2014/2015 УЧЕБНЫЙ ГОД</t>
  </si>
  <si>
    <t>_________А.Х.Гимазитдинова</t>
  </si>
  <si>
    <t xml:space="preserve"> «___»_______2014г</t>
  </si>
  <si>
    <t xml:space="preserve">Протокол №____ от «____»________2014г  </t>
  </si>
  <si>
    <t>Кайбышева Э.К.</t>
  </si>
  <si>
    <t>Заместитель директора по учебной работе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</si>
</sst>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9" fillId="0" borderId="13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39" fillId="0" borderId="12" xfId="0" applyFont="1" applyBorder="1" applyAlignment="1">
      <alignment horizontal="left" vertical="center" wrapText="1"/>
    </xf>
    <xf numFmtId="2" fontId="39" fillId="0" borderId="12" xfId="0" applyNumberFormat="1" applyFont="1" applyBorder="1" applyAlignment="1">
      <alignment horizontal="center" vertical="center" wrapText="1"/>
    </xf>
    <xf numFmtId="2" fontId="39" fillId="0" borderId="13" xfId="0" applyNumberFormat="1" applyFont="1" applyBorder="1" applyAlignment="1">
      <alignment horizontal="center" vertical="center" wrapText="1"/>
    </xf>
    <xf numFmtId="2" fontId="40" fillId="0" borderId="13" xfId="0" applyNumberFormat="1" applyFont="1" applyBorder="1" applyAlignment="1">
      <alignment horizontal="center" vertical="center" wrapText="1"/>
    </xf>
    <xf numFmtId="43" fontId="40" fillId="0" borderId="13" xfId="58" applyFont="1" applyBorder="1" applyAlignment="1">
      <alignment horizontal="center" vertical="center" wrapText="1"/>
    </xf>
    <xf numFmtId="43" fontId="40" fillId="0" borderId="13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2" fontId="39" fillId="0" borderId="16" xfId="0" applyNumberFormat="1" applyFont="1" applyBorder="1" applyAlignment="1">
      <alignment horizontal="center" vertical="center" wrapText="1"/>
    </xf>
    <xf numFmtId="2" fontId="39" fillId="0" borderId="23" xfId="0" applyNumberFormat="1" applyFont="1" applyBorder="1" applyAlignment="1">
      <alignment horizontal="center"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3" fillId="0" borderId="24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5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7" xfId="0" applyFont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SheetLayoutView="100" zoomScalePageLayoutView="0" workbookViewId="0" topLeftCell="A34">
      <selection activeCell="B44" sqref="B44"/>
    </sheetView>
  </sheetViews>
  <sheetFormatPr defaultColWidth="9.140625" defaultRowHeight="15"/>
  <cols>
    <col min="2" max="2" width="37.00390625" style="0" customWidth="1"/>
    <col min="3" max="3" width="37.140625" style="0" customWidth="1"/>
    <col min="4" max="4" width="11.57421875" style="0" customWidth="1"/>
    <col min="5" max="5" width="13.140625" style="0" bestFit="1" customWidth="1"/>
  </cols>
  <sheetData>
    <row r="1" spans="1:5" ht="18.75">
      <c r="A1" s="31" t="s">
        <v>0</v>
      </c>
      <c r="B1" s="25"/>
      <c r="C1" s="25"/>
      <c r="D1" s="25"/>
      <c r="E1" s="26" t="s">
        <v>1</v>
      </c>
    </row>
    <row r="2" spans="1:5" ht="18.75">
      <c r="A2" s="31" t="s">
        <v>2</v>
      </c>
      <c r="B2" s="25"/>
      <c r="C2" s="26" t="s">
        <v>3</v>
      </c>
      <c r="D2" s="25"/>
      <c r="E2" s="25"/>
    </row>
    <row r="3" spans="1:5" ht="18.75">
      <c r="A3" s="31" t="s">
        <v>67</v>
      </c>
      <c r="B3" s="25"/>
      <c r="C3" s="27"/>
      <c r="D3" s="27"/>
      <c r="E3" s="28" t="s">
        <v>65</v>
      </c>
    </row>
    <row r="4" spans="1:5" ht="18.75">
      <c r="A4" s="25"/>
      <c r="B4" s="25"/>
      <c r="C4" s="25"/>
      <c r="E4" s="26" t="s">
        <v>66</v>
      </c>
    </row>
    <row r="5" ht="15.75">
      <c r="A5" s="1"/>
    </row>
    <row r="6" spans="1:5" ht="15.75">
      <c r="A6" s="35" t="s">
        <v>4</v>
      </c>
      <c r="B6" s="35"/>
      <c r="C6" s="35"/>
      <c r="D6" s="35"/>
      <c r="E6" s="35"/>
    </row>
    <row r="7" spans="1:5" ht="15.75">
      <c r="A7" s="36" t="s">
        <v>5</v>
      </c>
      <c r="B7" s="36"/>
      <c r="C7" s="36"/>
      <c r="D7" s="36"/>
      <c r="E7" s="36"/>
    </row>
    <row r="8" spans="1:5" ht="15.75">
      <c r="A8" s="36" t="s">
        <v>64</v>
      </c>
      <c r="B8" s="36"/>
      <c r="C8" s="36"/>
      <c r="D8" s="36"/>
      <c r="E8" s="36"/>
    </row>
    <row r="9" spans="1:5" ht="16.5" thickBot="1">
      <c r="A9" s="37" t="s">
        <v>63</v>
      </c>
      <c r="B9" s="37"/>
      <c r="C9" s="37"/>
      <c r="D9" s="37"/>
      <c r="E9" s="37"/>
    </row>
    <row r="10" spans="1:5" ht="16.5" thickBot="1">
      <c r="A10" s="3" t="s">
        <v>6</v>
      </c>
      <c r="B10" s="4" t="s">
        <v>7</v>
      </c>
      <c r="C10" s="38" t="s">
        <v>8</v>
      </c>
      <c r="D10" s="39"/>
      <c r="E10" s="4" t="s">
        <v>9</v>
      </c>
    </row>
    <row r="11" spans="1:5" ht="19.5" thickBot="1">
      <c r="A11" s="40" t="s">
        <v>10</v>
      </c>
      <c r="B11" s="41"/>
      <c r="C11" s="41"/>
      <c r="D11" s="41"/>
      <c r="E11" s="42"/>
    </row>
    <row r="12" spans="1:5" ht="21" customHeight="1">
      <c r="A12" s="43">
        <v>1</v>
      </c>
      <c r="B12" s="5" t="s">
        <v>11</v>
      </c>
      <c r="C12" s="5" t="s">
        <v>37</v>
      </c>
      <c r="D12" s="5">
        <v>112.9</v>
      </c>
      <c r="E12" s="19">
        <f>B13*D12</f>
        <v>16257.6</v>
      </c>
    </row>
    <row r="13" spans="1:5" ht="21" customHeight="1">
      <c r="A13" s="44"/>
      <c r="B13" s="18">
        <v>144</v>
      </c>
      <c r="C13" s="5" t="s">
        <v>12</v>
      </c>
      <c r="D13" s="5"/>
      <c r="E13" s="19"/>
    </row>
    <row r="14" spans="1:5" ht="18" customHeight="1">
      <c r="A14" s="44"/>
      <c r="B14" s="5" t="s">
        <v>36</v>
      </c>
      <c r="C14" s="5" t="s">
        <v>38</v>
      </c>
      <c r="D14" s="5">
        <v>5</v>
      </c>
      <c r="E14" s="19">
        <f>E12*D14/100</f>
        <v>812.88</v>
      </c>
    </row>
    <row r="15" spans="1:5" ht="24.75" customHeight="1">
      <c r="A15" s="44"/>
      <c r="B15" s="6"/>
      <c r="C15" s="5" t="s">
        <v>39</v>
      </c>
      <c r="D15" s="5">
        <v>55</v>
      </c>
      <c r="E15" s="19">
        <f>E12*D15/100</f>
        <v>8941.68</v>
      </c>
    </row>
    <row r="16" spans="1:5" ht="16.5" thickBot="1">
      <c r="A16" s="45"/>
      <c r="B16" s="7"/>
      <c r="C16" s="8" t="s">
        <v>14</v>
      </c>
      <c r="D16" s="8">
        <v>15</v>
      </c>
      <c r="E16" s="20">
        <f>(E12+E14+E15)*D16/100</f>
        <v>3901.824</v>
      </c>
    </row>
    <row r="17" spans="1:5" ht="22.5" customHeight="1" thickBot="1">
      <c r="A17" s="10">
        <v>2</v>
      </c>
      <c r="B17" s="11" t="s">
        <v>15</v>
      </c>
      <c r="C17" s="11"/>
      <c r="D17" s="11"/>
      <c r="E17" s="21">
        <f>SUM(E12:E16)</f>
        <v>29913.984</v>
      </c>
    </row>
    <row r="18" spans="1:5" ht="21" customHeight="1">
      <c r="A18" s="43">
        <v>3</v>
      </c>
      <c r="B18" s="46" t="s">
        <v>16</v>
      </c>
      <c r="C18" s="5" t="s">
        <v>17</v>
      </c>
      <c r="D18" s="5"/>
      <c r="E18" s="49"/>
    </row>
    <row r="19" spans="1:5" ht="19.5" customHeight="1">
      <c r="A19" s="44"/>
      <c r="B19" s="47"/>
      <c r="C19" s="5" t="s">
        <v>18</v>
      </c>
      <c r="D19" s="5"/>
      <c r="E19" s="50"/>
    </row>
    <row r="20" spans="1:5" ht="21.75" customHeight="1">
      <c r="A20" s="44"/>
      <c r="B20" s="47"/>
      <c r="C20" s="5" t="s">
        <v>19</v>
      </c>
      <c r="D20" s="5"/>
      <c r="E20" s="50"/>
    </row>
    <row r="21" spans="1:5" ht="16.5" customHeight="1" thickBot="1">
      <c r="A21" s="45"/>
      <c r="B21" s="48"/>
      <c r="C21" s="8" t="s">
        <v>20</v>
      </c>
      <c r="D21" s="8"/>
      <c r="E21" s="51"/>
    </row>
    <row r="22" spans="1:5" ht="18.75" customHeight="1" thickBot="1">
      <c r="A22" s="10">
        <v>4</v>
      </c>
      <c r="B22" s="11" t="s">
        <v>21</v>
      </c>
      <c r="C22" s="11"/>
      <c r="D22" s="11"/>
      <c r="E22" s="21">
        <f>E17*30.2%</f>
        <v>9034.023168</v>
      </c>
    </row>
    <row r="23" spans="1:5" ht="16.5" thickBot="1">
      <c r="A23" s="10">
        <v>5</v>
      </c>
      <c r="B23" s="11" t="s">
        <v>22</v>
      </c>
      <c r="C23" s="11"/>
      <c r="D23" s="11"/>
      <c r="E23" s="21">
        <f>(E17+E22)*5%</f>
        <v>1947.4003584</v>
      </c>
    </row>
    <row r="24" spans="1:5" ht="16.5" thickBot="1">
      <c r="A24" s="10"/>
      <c r="B24" s="11" t="s">
        <v>23</v>
      </c>
      <c r="C24" s="11"/>
      <c r="D24" s="11"/>
      <c r="E24" s="21">
        <f>E17+E22+E23</f>
        <v>40895.4075264</v>
      </c>
    </row>
    <row r="25" spans="1:5" ht="15.75">
      <c r="A25" s="32"/>
      <c r="B25" s="33"/>
      <c r="C25" s="33"/>
      <c r="D25" s="33"/>
      <c r="E25" s="34"/>
    </row>
    <row r="26" spans="1:5" ht="18.75" customHeight="1" thickBot="1">
      <c r="A26" s="60" t="s">
        <v>24</v>
      </c>
      <c r="B26" s="61"/>
      <c r="C26" s="61"/>
      <c r="D26" s="61"/>
      <c r="E26" s="62"/>
    </row>
    <row r="27" spans="1:5" ht="21" customHeight="1">
      <c r="A27" s="43">
        <v>1</v>
      </c>
      <c r="B27" s="5" t="s">
        <v>11</v>
      </c>
      <c r="C27" s="5" t="s">
        <v>41</v>
      </c>
      <c r="D27" s="5">
        <v>112.9</v>
      </c>
      <c r="E27" s="9">
        <f>B28*D27</f>
        <v>16257.6</v>
      </c>
    </row>
    <row r="28" spans="1:5" ht="15.75">
      <c r="A28" s="44"/>
      <c r="B28" s="5">
        <v>144</v>
      </c>
      <c r="C28" s="5" t="s">
        <v>12</v>
      </c>
      <c r="D28" s="5"/>
      <c r="E28" s="9"/>
    </row>
    <row r="29" spans="1:5" ht="15.75" customHeight="1">
      <c r="A29" s="44"/>
      <c r="B29" s="5" t="s">
        <v>40</v>
      </c>
      <c r="C29" s="5" t="s">
        <v>42</v>
      </c>
      <c r="D29" s="5">
        <v>5</v>
      </c>
      <c r="E29" s="9">
        <f>E27*D29/100</f>
        <v>812.88</v>
      </c>
    </row>
    <row r="30" spans="1:5" ht="15.75">
      <c r="A30" s="44"/>
      <c r="B30" s="6"/>
      <c r="C30" s="5" t="s">
        <v>13</v>
      </c>
      <c r="D30" s="5">
        <v>55</v>
      </c>
      <c r="E30" s="9">
        <f>E27*D30/100</f>
        <v>8941.68</v>
      </c>
    </row>
    <row r="31" spans="1:5" ht="16.5" thickBot="1">
      <c r="A31" s="45"/>
      <c r="B31" s="7"/>
      <c r="C31" s="8" t="s">
        <v>14</v>
      </c>
      <c r="D31" s="8">
        <v>15</v>
      </c>
      <c r="E31" s="20">
        <f>(E27+E29+E30)*D31/100</f>
        <v>3901.824</v>
      </c>
    </row>
    <row r="32" spans="1:5" ht="16.5" thickBot="1">
      <c r="A32" s="10">
        <v>2</v>
      </c>
      <c r="B32" s="11" t="s">
        <v>15</v>
      </c>
      <c r="C32" s="11"/>
      <c r="D32" s="11"/>
      <c r="E32" s="21">
        <f>SUM(E27:E31)</f>
        <v>29913.984</v>
      </c>
    </row>
    <row r="33" spans="1:5" ht="21.75" customHeight="1" thickBot="1">
      <c r="A33" s="10">
        <v>3</v>
      </c>
      <c r="B33" s="11" t="s">
        <v>21</v>
      </c>
      <c r="C33" s="11"/>
      <c r="D33" s="11"/>
      <c r="E33" s="21">
        <f>E32*30.2%</f>
        <v>9034.023168</v>
      </c>
    </row>
    <row r="34" spans="1:5" ht="16.5" thickBot="1">
      <c r="A34" s="10">
        <v>4</v>
      </c>
      <c r="B34" s="11" t="s">
        <v>25</v>
      </c>
      <c r="C34" s="11"/>
      <c r="D34" s="11"/>
      <c r="E34" s="21">
        <f>(E32+E33)*2%</f>
        <v>778.96014336</v>
      </c>
    </row>
    <row r="35" spans="1:5" ht="16.5" thickBot="1">
      <c r="A35" s="10">
        <v>5</v>
      </c>
      <c r="B35" s="11" t="s">
        <v>23</v>
      </c>
      <c r="C35" s="11"/>
      <c r="D35" s="11"/>
      <c r="E35" s="21">
        <f>E32+E33+E34</f>
        <v>39726.96731135999</v>
      </c>
    </row>
    <row r="36" spans="1:5" ht="16.5" thickBot="1">
      <c r="A36" s="38"/>
      <c r="B36" s="63"/>
      <c r="C36" s="63"/>
      <c r="D36" s="63"/>
      <c r="E36" s="39"/>
    </row>
    <row r="37" spans="1:5" ht="15.75">
      <c r="A37" s="52"/>
      <c r="B37" s="53"/>
      <c r="C37" s="54"/>
      <c r="D37" s="15"/>
      <c r="E37" s="58" t="s">
        <v>43</v>
      </c>
    </row>
    <row r="38" spans="1:5" ht="44.25" customHeight="1">
      <c r="A38" s="64" t="s">
        <v>26</v>
      </c>
      <c r="B38" s="65"/>
      <c r="C38" s="66"/>
      <c r="D38" s="16"/>
      <c r="E38" s="67"/>
    </row>
    <row r="39" spans="1:5" ht="16.5" thickBot="1">
      <c r="A39" s="55"/>
      <c r="B39" s="56"/>
      <c r="C39" s="57"/>
      <c r="D39" s="11"/>
      <c r="E39" s="59"/>
    </row>
    <row r="40" spans="1:5" ht="30.75" customHeight="1">
      <c r="A40" s="52" t="s">
        <v>45</v>
      </c>
      <c r="B40" s="53"/>
      <c r="C40" s="54"/>
      <c r="D40" s="15"/>
      <c r="E40" s="58" t="s">
        <v>44</v>
      </c>
    </row>
    <row r="41" spans="1:5" ht="16.5" thickBot="1">
      <c r="A41" s="55"/>
      <c r="B41" s="56"/>
      <c r="C41" s="57"/>
      <c r="D41" s="11"/>
      <c r="E41" s="59"/>
    </row>
    <row r="42" ht="15.75">
      <c r="A42" s="2"/>
    </row>
    <row r="43" spans="1:5" ht="51" customHeight="1">
      <c r="A43" s="29" t="s">
        <v>69</v>
      </c>
      <c r="B43" s="30"/>
      <c r="C43" s="30"/>
      <c r="D43" s="29" t="s">
        <v>68</v>
      </c>
      <c r="E43" s="30"/>
    </row>
    <row r="44" spans="1:5" ht="42" customHeight="1">
      <c r="A44" s="29" t="s">
        <v>27</v>
      </c>
      <c r="B44" s="30"/>
      <c r="C44" s="30"/>
      <c r="D44" s="29" t="s">
        <v>46</v>
      </c>
      <c r="E44" s="30"/>
    </row>
    <row r="45" spans="1:5" ht="33" customHeight="1">
      <c r="A45" s="29" t="s">
        <v>28</v>
      </c>
      <c r="B45" s="30"/>
      <c r="C45" s="30"/>
      <c r="D45" s="29" t="s">
        <v>29</v>
      </c>
      <c r="E45" s="30"/>
    </row>
  </sheetData>
  <sheetProtection/>
  <mergeCells count="20">
    <mergeCell ref="A40:C41"/>
    <mergeCell ref="E40:E41"/>
    <mergeCell ref="A26:E26"/>
    <mergeCell ref="A27:A31"/>
    <mergeCell ref="A36:E36"/>
    <mergeCell ref="A37:C37"/>
    <mergeCell ref="A38:C38"/>
    <mergeCell ref="A39:C39"/>
    <mergeCell ref="E37:E39"/>
    <mergeCell ref="A25:E25"/>
    <mergeCell ref="A6:E6"/>
    <mergeCell ref="A7:E7"/>
    <mergeCell ref="A8:E8"/>
    <mergeCell ref="A9:E9"/>
    <mergeCell ref="C10:D10"/>
    <mergeCell ref="A11:E11"/>
    <mergeCell ref="A12:A16"/>
    <mergeCell ref="A18:A21"/>
    <mergeCell ref="B18:B21"/>
    <mergeCell ref="E18:E2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SheetLayoutView="100" zoomScalePageLayoutView="0" workbookViewId="0" topLeftCell="A46">
      <selection activeCell="A63" sqref="A63"/>
    </sheetView>
  </sheetViews>
  <sheetFormatPr defaultColWidth="9.140625" defaultRowHeight="15"/>
  <cols>
    <col min="1" max="1" width="20.7109375" style="0" customWidth="1"/>
    <col min="2" max="2" width="37.421875" style="0" customWidth="1"/>
    <col min="3" max="3" width="35.8515625" style="0" customWidth="1"/>
    <col min="4" max="4" width="15.421875" style="0" customWidth="1"/>
    <col min="5" max="5" width="13.57421875" style="0" customWidth="1"/>
  </cols>
  <sheetData>
    <row r="1" spans="1:5" ht="18.75">
      <c r="A1" s="31" t="s">
        <v>0</v>
      </c>
      <c r="B1" s="25"/>
      <c r="C1" s="25"/>
      <c r="D1" s="25"/>
      <c r="E1" s="26" t="s">
        <v>1</v>
      </c>
    </row>
    <row r="2" spans="1:5" ht="18.75">
      <c r="A2" s="31" t="s">
        <v>2</v>
      </c>
      <c r="B2" s="25"/>
      <c r="C2" s="26" t="s">
        <v>3</v>
      </c>
      <c r="D2" s="25"/>
      <c r="E2" s="25"/>
    </row>
    <row r="3" spans="1:5" ht="18.75">
      <c r="A3" s="31" t="s">
        <v>67</v>
      </c>
      <c r="B3" s="25"/>
      <c r="C3" s="27"/>
      <c r="D3" s="27"/>
      <c r="E3" s="28" t="s">
        <v>65</v>
      </c>
    </row>
    <row r="4" spans="1:5" ht="18.75">
      <c r="A4" s="25"/>
      <c r="B4" s="25"/>
      <c r="C4" s="25"/>
      <c r="E4" s="26" t="s">
        <v>66</v>
      </c>
    </row>
    <row r="5" ht="15.75">
      <c r="A5" s="1"/>
    </row>
    <row r="6" spans="1:5" ht="15.75">
      <c r="A6" s="35" t="s">
        <v>4</v>
      </c>
      <c r="B6" s="35"/>
      <c r="C6" s="35"/>
      <c r="D6" s="35"/>
      <c r="E6" s="35"/>
    </row>
    <row r="7" spans="1:5" ht="15.75">
      <c r="A7" s="36" t="s">
        <v>5</v>
      </c>
      <c r="B7" s="36"/>
      <c r="C7" s="36"/>
      <c r="D7" s="36"/>
      <c r="E7" s="36"/>
    </row>
    <row r="8" spans="1:5" ht="15.75">
      <c r="A8" s="36" t="s">
        <v>64</v>
      </c>
      <c r="B8" s="36"/>
      <c r="C8" s="36"/>
      <c r="D8" s="36"/>
      <c r="E8" s="36"/>
    </row>
    <row r="9" spans="1:5" ht="16.5" thickBot="1">
      <c r="A9" s="37" t="s">
        <v>63</v>
      </c>
      <c r="B9" s="37"/>
      <c r="C9" s="37"/>
      <c r="D9" s="37"/>
      <c r="E9" s="37"/>
    </row>
    <row r="10" spans="1:5" ht="16.5" thickBot="1">
      <c r="A10" s="3" t="s">
        <v>6</v>
      </c>
      <c r="B10" s="13" t="s">
        <v>7</v>
      </c>
      <c r="C10" s="38" t="s">
        <v>8</v>
      </c>
      <c r="D10" s="39"/>
      <c r="E10" s="13" t="s">
        <v>9</v>
      </c>
    </row>
    <row r="11" spans="1:5" ht="20.25" customHeight="1" thickBot="1">
      <c r="A11" s="40" t="s">
        <v>30</v>
      </c>
      <c r="B11" s="41"/>
      <c r="C11" s="41"/>
      <c r="D11" s="41"/>
      <c r="E11" s="42"/>
    </row>
    <row r="12" spans="1:5" ht="21" customHeight="1">
      <c r="A12" s="43">
        <v>1</v>
      </c>
      <c r="B12" s="5" t="s">
        <v>11</v>
      </c>
      <c r="C12" s="5" t="s">
        <v>37</v>
      </c>
      <c r="D12" s="5">
        <v>112.9</v>
      </c>
      <c r="E12" s="19">
        <f>B13*D12</f>
        <v>16257.6</v>
      </c>
    </row>
    <row r="13" spans="1:5" ht="21" customHeight="1">
      <c r="A13" s="44"/>
      <c r="B13" s="18">
        <v>144</v>
      </c>
      <c r="C13" s="5" t="s">
        <v>12</v>
      </c>
      <c r="D13" s="5"/>
      <c r="E13" s="19"/>
    </row>
    <row r="14" spans="1:5" ht="18" customHeight="1">
      <c r="A14" s="44"/>
      <c r="B14" s="5" t="s">
        <v>36</v>
      </c>
      <c r="C14" s="5" t="s">
        <v>38</v>
      </c>
      <c r="D14" s="5">
        <v>5</v>
      </c>
      <c r="E14" s="19">
        <f>E12*D14/100</f>
        <v>812.88</v>
      </c>
    </row>
    <row r="15" spans="1:5" ht="24.75" customHeight="1">
      <c r="A15" s="44"/>
      <c r="B15" s="6"/>
      <c r="C15" s="5" t="s">
        <v>39</v>
      </c>
      <c r="D15" s="5">
        <v>55</v>
      </c>
      <c r="E15" s="19">
        <f>E12*D15/100</f>
        <v>8941.68</v>
      </c>
    </row>
    <row r="16" spans="1:5" ht="16.5" thickBot="1">
      <c r="A16" s="45"/>
      <c r="B16" s="7"/>
      <c r="C16" s="8" t="s">
        <v>14</v>
      </c>
      <c r="D16" s="8">
        <v>15</v>
      </c>
      <c r="E16" s="20">
        <f>(E12+E14+E15)*D16/100</f>
        <v>3901.824</v>
      </c>
    </row>
    <row r="17" spans="1:5" ht="34.5" customHeight="1">
      <c r="A17" s="43">
        <v>2</v>
      </c>
      <c r="B17" s="5" t="s">
        <v>31</v>
      </c>
      <c r="C17" s="5" t="s">
        <v>37</v>
      </c>
      <c r="D17" s="5">
        <v>80.72</v>
      </c>
      <c r="E17" s="19">
        <f>B18*D17</f>
        <v>5811.84</v>
      </c>
    </row>
    <row r="18" spans="1:5" ht="15" customHeight="1">
      <c r="A18" s="44"/>
      <c r="B18" s="9">
        <v>72</v>
      </c>
      <c r="C18" s="5" t="s">
        <v>12</v>
      </c>
      <c r="D18" s="5"/>
      <c r="E18" s="19"/>
    </row>
    <row r="19" spans="1:5" ht="15.75">
      <c r="A19" s="44"/>
      <c r="B19" s="9" t="s">
        <v>47</v>
      </c>
      <c r="C19" s="5" t="s">
        <v>38</v>
      </c>
      <c r="D19" s="5">
        <v>5</v>
      </c>
      <c r="E19" s="19">
        <f>E17*D19/100</f>
        <v>290.592</v>
      </c>
    </row>
    <row r="20" spans="1:5" ht="15.75">
      <c r="A20" s="44"/>
      <c r="B20" s="6"/>
      <c r="C20" s="5" t="s">
        <v>39</v>
      </c>
      <c r="D20" s="5">
        <v>55</v>
      </c>
      <c r="E20" s="19">
        <f>E17*D20/100</f>
        <v>3196.512</v>
      </c>
    </row>
    <row r="21" spans="1:5" ht="16.5" thickBot="1">
      <c r="A21" s="45"/>
      <c r="B21" s="7"/>
      <c r="C21" s="8" t="s">
        <v>14</v>
      </c>
      <c r="D21" s="8">
        <v>15</v>
      </c>
      <c r="E21" s="20">
        <f>(E17+E19+E20)*D21/100</f>
        <v>1394.8416</v>
      </c>
    </row>
    <row r="22" spans="1:5" ht="33.75" customHeight="1" thickBot="1">
      <c r="A22" s="14">
        <v>3</v>
      </c>
      <c r="B22" s="12" t="s">
        <v>15</v>
      </c>
      <c r="C22" s="12"/>
      <c r="D22" s="12"/>
      <c r="E22" s="22">
        <f>SUM(E12:E21)</f>
        <v>40607.7696</v>
      </c>
    </row>
    <row r="23" spans="1:5" ht="15.75">
      <c r="A23" s="43">
        <v>4</v>
      </c>
      <c r="B23" s="46" t="s">
        <v>16</v>
      </c>
      <c r="C23" s="5" t="s">
        <v>17</v>
      </c>
      <c r="D23" s="5"/>
      <c r="E23" s="43"/>
    </row>
    <row r="24" spans="1:5" ht="26.25" customHeight="1">
      <c r="A24" s="44"/>
      <c r="B24" s="47"/>
      <c r="C24" s="5" t="s">
        <v>18</v>
      </c>
      <c r="D24" s="5"/>
      <c r="E24" s="44"/>
    </row>
    <row r="25" spans="1:5" ht="18.75" customHeight="1">
      <c r="A25" s="44"/>
      <c r="B25" s="47"/>
      <c r="C25" s="5" t="s">
        <v>19</v>
      </c>
      <c r="D25" s="5"/>
      <c r="E25" s="44"/>
    </row>
    <row r="26" spans="1:5" ht="22.5" customHeight="1" thickBot="1">
      <c r="A26" s="45"/>
      <c r="B26" s="48"/>
      <c r="C26" s="8" t="s">
        <v>20</v>
      </c>
      <c r="D26" s="8"/>
      <c r="E26" s="45"/>
    </row>
    <row r="27" spans="1:5" ht="65.25" customHeight="1" thickBot="1">
      <c r="A27" s="14">
        <v>5</v>
      </c>
      <c r="B27" s="12" t="s">
        <v>21</v>
      </c>
      <c r="C27" s="12"/>
      <c r="D27" s="12"/>
      <c r="E27" s="23">
        <f>E22*30.2%</f>
        <v>12263.5464192</v>
      </c>
    </row>
    <row r="28" spans="1:5" ht="16.5" thickBot="1">
      <c r="A28" s="14">
        <v>6</v>
      </c>
      <c r="B28" s="12" t="s">
        <v>25</v>
      </c>
      <c r="C28" s="12"/>
      <c r="D28" s="12"/>
      <c r="E28" s="21">
        <f>(E22+E27)*2%</f>
        <v>1057.426320384</v>
      </c>
    </row>
    <row r="29" spans="1:5" ht="16.5" thickBot="1">
      <c r="A29" s="14">
        <v>7</v>
      </c>
      <c r="B29" s="12" t="s">
        <v>23</v>
      </c>
      <c r="C29" s="12"/>
      <c r="D29" s="12"/>
      <c r="E29" s="23">
        <f>E22+E27+E28</f>
        <v>53928.742339584</v>
      </c>
    </row>
    <row r="30" spans="1:5" ht="15.75">
      <c r="A30" s="32"/>
      <c r="B30" s="33"/>
      <c r="C30" s="33"/>
      <c r="D30" s="33"/>
      <c r="E30" s="34"/>
    </row>
    <row r="31" spans="1:5" ht="31.5" customHeight="1" thickBot="1">
      <c r="A31" s="60" t="s">
        <v>32</v>
      </c>
      <c r="B31" s="61"/>
      <c r="C31" s="61"/>
      <c r="D31" s="61"/>
      <c r="E31" s="62"/>
    </row>
    <row r="32" spans="1:5" ht="21" customHeight="1">
      <c r="A32" s="43">
        <v>1</v>
      </c>
      <c r="B32" s="5" t="s">
        <v>11</v>
      </c>
      <c r="C32" s="5" t="s">
        <v>37</v>
      </c>
      <c r="D32" s="5">
        <v>112.9</v>
      </c>
      <c r="E32" s="19">
        <f>B33*D32</f>
        <v>12193.2</v>
      </c>
    </row>
    <row r="33" spans="1:5" ht="15" customHeight="1">
      <c r="A33" s="44"/>
      <c r="B33" s="18">
        <v>108</v>
      </c>
      <c r="C33" s="5" t="s">
        <v>12</v>
      </c>
      <c r="D33" s="5"/>
      <c r="E33" s="19"/>
    </row>
    <row r="34" spans="1:5" ht="18" customHeight="1">
      <c r="A34" s="44"/>
      <c r="B34" s="5" t="s">
        <v>36</v>
      </c>
      <c r="C34" s="5" t="s">
        <v>38</v>
      </c>
      <c r="D34" s="5">
        <v>5</v>
      </c>
      <c r="E34" s="19">
        <f>E32*D34/100</f>
        <v>609.66</v>
      </c>
    </row>
    <row r="35" spans="1:5" ht="24.75" customHeight="1">
      <c r="A35" s="44"/>
      <c r="B35" s="6"/>
      <c r="C35" s="5" t="s">
        <v>39</v>
      </c>
      <c r="D35" s="5">
        <v>55</v>
      </c>
      <c r="E35" s="19">
        <f>E32*D35/100</f>
        <v>6706.26</v>
      </c>
    </row>
    <row r="36" spans="1:5" ht="16.5" thickBot="1">
      <c r="A36" s="45"/>
      <c r="B36" s="7"/>
      <c r="C36" s="8" t="s">
        <v>14</v>
      </c>
      <c r="D36" s="8">
        <v>15</v>
      </c>
      <c r="E36" s="20">
        <f>(E32+E34+E35)*D36/100</f>
        <v>2926.3680000000004</v>
      </c>
    </row>
    <row r="37" spans="1:5" ht="21.75" customHeight="1">
      <c r="A37" s="43">
        <v>2</v>
      </c>
      <c r="B37" s="5" t="s">
        <v>31</v>
      </c>
      <c r="C37" s="5" t="s">
        <v>37</v>
      </c>
      <c r="D37" s="5">
        <v>80.72</v>
      </c>
      <c r="E37" s="19">
        <f>B38*D37</f>
        <v>4358.88</v>
      </c>
    </row>
    <row r="38" spans="1:5" ht="15" customHeight="1">
      <c r="A38" s="44"/>
      <c r="B38" s="9">
        <v>54</v>
      </c>
      <c r="C38" s="5" t="s">
        <v>12</v>
      </c>
      <c r="D38" s="5"/>
      <c r="E38" s="19"/>
    </row>
    <row r="39" spans="1:5" ht="15.75">
      <c r="A39" s="44"/>
      <c r="B39" s="9" t="s">
        <v>47</v>
      </c>
      <c r="C39" s="5" t="s">
        <v>38</v>
      </c>
      <c r="D39" s="5">
        <v>5</v>
      </c>
      <c r="E39" s="19">
        <f>E37*D39/100</f>
        <v>217.94400000000002</v>
      </c>
    </row>
    <row r="40" spans="1:5" ht="15.75">
      <c r="A40" s="44"/>
      <c r="B40" s="6"/>
      <c r="C40" s="5" t="s">
        <v>39</v>
      </c>
      <c r="D40" s="5">
        <v>55</v>
      </c>
      <c r="E40" s="19">
        <f>E37*D40/100</f>
        <v>2397.384</v>
      </c>
    </row>
    <row r="41" spans="1:5" ht="16.5" thickBot="1">
      <c r="A41" s="45"/>
      <c r="B41" s="7"/>
      <c r="C41" s="8" t="s">
        <v>14</v>
      </c>
      <c r="D41" s="8">
        <v>15</v>
      </c>
      <c r="E41" s="20">
        <f>(E37+E39+E40)*D41/100</f>
        <v>1046.1312</v>
      </c>
    </row>
    <row r="42" spans="1:5" ht="16.5" thickBot="1">
      <c r="A42" s="14">
        <v>3</v>
      </c>
      <c r="B42" s="12" t="s">
        <v>15</v>
      </c>
      <c r="C42" s="12"/>
      <c r="D42" s="12"/>
      <c r="E42" s="22">
        <f>SUM(E32:E41)</f>
        <v>30455.827200000003</v>
      </c>
    </row>
    <row r="43" spans="1:5" ht="32.25" thickBot="1">
      <c r="A43" s="14">
        <v>4</v>
      </c>
      <c r="B43" s="12" t="s">
        <v>21</v>
      </c>
      <c r="C43" s="12"/>
      <c r="D43" s="12"/>
      <c r="E43" s="23">
        <f>E42*30.2%</f>
        <v>9197.6598144</v>
      </c>
    </row>
    <row r="44" spans="1:5" ht="16.5" thickBot="1">
      <c r="A44" s="14">
        <v>5</v>
      </c>
      <c r="B44" s="12" t="s">
        <v>25</v>
      </c>
      <c r="C44" s="12"/>
      <c r="D44" s="12"/>
      <c r="E44" s="21">
        <f>(E42+E43)*2%</f>
        <v>793.069740288</v>
      </c>
    </row>
    <row r="45" spans="1:5" ht="16.5" thickBot="1">
      <c r="A45" s="14">
        <v>6</v>
      </c>
      <c r="B45" s="12" t="s">
        <v>23</v>
      </c>
      <c r="C45" s="12"/>
      <c r="D45" s="12"/>
      <c r="E45" s="23">
        <f>E42+E43+E44</f>
        <v>40446.556754688005</v>
      </c>
    </row>
    <row r="46" spans="1:5" ht="16.5" thickBot="1">
      <c r="A46" s="38"/>
      <c r="B46" s="63"/>
      <c r="C46" s="63"/>
      <c r="D46" s="63"/>
      <c r="E46" s="39"/>
    </row>
    <row r="47" spans="1:5" ht="15.75">
      <c r="A47" s="52"/>
      <c r="B47" s="53"/>
      <c r="C47" s="54"/>
      <c r="D47" s="15"/>
      <c r="E47" s="58" t="s">
        <v>54</v>
      </c>
    </row>
    <row r="48" spans="1:5" ht="47.25" customHeight="1">
      <c r="A48" s="64" t="s">
        <v>33</v>
      </c>
      <c r="B48" s="65"/>
      <c r="C48" s="66"/>
      <c r="D48" s="16"/>
      <c r="E48" s="67"/>
    </row>
    <row r="49" spans="1:5" ht="16.5" thickBot="1">
      <c r="A49" s="55"/>
      <c r="B49" s="56"/>
      <c r="C49" s="57"/>
      <c r="D49" s="12"/>
      <c r="E49" s="59"/>
    </row>
    <row r="50" spans="1:5" ht="36.75" customHeight="1">
      <c r="A50" s="52" t="s">
        <v>51</v>
      </c>
      <c r="B50" s="53"/>
      <c r="C50" s="54"/>
      <c r="D50" s="15"/>
      <c r="E50" s="58" t="s">
        <v>55</v>
      </c>
    </row>
    <row r="51" spans="1:5" ht="16.5" thickBot="1">
      <c r="A51" s="55"/>
      <c r="B51" s="56"/>
      <c r="C51" s="57"/>
      <c r="D51" s="12"/>
      <c r="E51" s="59"/>
    </row>
    <row r="52" spans="1:5" ht="63.75" customHeight="1">
      <c r="A52" s="29" t="s">
        <v>69</v>
      </c>
      <c r="B52" s="30"/>
      <c r="C52" s="30"/>
      <c r="D52" s="29" t="s">
        <v>68</v>
      </c>
      <c r="E52" s="30"/>
    </row>
    <row r="53" spans="1:5" s="25" customFormat="1" ht="49.5" customHeight="1">
      <c r="A53" s="29" t="s">
        <v>27</v>
      </c>
      <c r="B53" s="30"/>
      <c r="C53" s="30"/>
      <c r="D53" s="29" t="s">
        <v>46</v>
      </c>
      <c r="E53" s="30"/>
    </row>
    <row r="54" spans="1:5" s="25" customFormat="1" ht="49.5" customHeight="1">
      <c r="A54" s="29" t="s">
        <v>28</v>
      </c>
      <c r="B54" s="30"/>
      <c r="C54" s="30"/>
      <c r="D54" s="29" t="s">
        <v>29</v>
      </c>
      <c r="E54" s="30"/>
    </row>
  </sheetData>
  <sheetProtection/>
  <mergeCells count="22">
    <mergeCell ref="A30:E30"/>
    <mergeCell ref="A6:E6"/>
    <mergeCell ref="A7:E7"/>
    <mergeCell ref="A8:E8"/>
    <mergeCell ref="A9:E9"/>
    <mergeCell ref="C10:D10"/>
    <mergeCell ref="A11:E11"/>
    <mergeCell ref="A12:A16"/>
    <mergeCell ref="A17:A21"/>
    <mergeCell ref="A23:A26"/>
    <mergeCell ref="B23:B26"/>
    <mergeCell ref="E23:E26"/>
    <mergeCell ref="A50:C51"/>
    <mergeCell ref="E50:E51"/>
    <mergeCell ref="A31:E31"/>
    <mergeCell ref="A32:A36"/>
    <mergeCell ref="A37:A41"/>
    <mergeCell ref="A46:E46"/>
    <mergeCell ref="A47:C47"/>
    <mergeCell ref="E47:E49"/>
    <mergeCell ref="A48:C48"/>
    <mergeCell ref="A49:C49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zoomScalePageLayoutView="0" workbookViewId="0" topLeftCell="A43">
      <selection activeCell="C48" sqref="C48"/>
    </sheetView>
  </sheetViews>
  <sheetFormatPr defaultColWidth="9.140625" defaultRowHeight="15"/>
  <cols>
    <col min="1" max="1" width="20.7109375" style="0" customWidth="1"/>
    <col min="2" max="2" width="37.421875" style="0" customWidth="1"/>
    <col min="3" max="3" width="35.8515625" style="0" customWidth="1"/>
    <col min="4" max="4" width="15.421875" style="0" customWidth="1"/>
    <col min="5" max="5" width="13.57421875" style="0" customWidth="1"/>
  </cols>
  <sheetData>
    <row r="1" spans="1:5" ht="18.75">
      <c r="A1" s="31" t="s">
        <v>0</v>
      </c>
      <c r="B1" s="25"/>
      <c r="C1" s="25"/>
      <c r="D1" s="25"/>
      <c r="E1" s="26" t="s">
        <v>1</v>
      </c>
    </row>
    <row r="2" spans="1:5" ht="18.75">
      <c r="A2" s="31" t="s">
        <v>2</v>
      </c>
      <c r="B2" s="25"/>
      <c r="C2" s="26" t="s">
        <v>3</v>
      </c>
      <c r="D2" s="25"/>
      <c r="E2" s="25"/>
    </row>
    <row r="3" spans="1:5" ht="18.75">
      <c r="A3" s="31" t="s">
        <v>67</v>
      </c>
      <c r="B3" s="25"/>
      <c r="C3" s="27"/>
      <c r="D3" s="27"/>
      <c r="E3" s="28" t="s">
        <v>65</v>
      </c>
    </row>
    <row r="4" spans="1:5" ht="18.75">
      <c r="A4" s="25"/>
      <c r="B4" s="25"/>
      <c r="C4" s="25"/>
      <c r="E4" s="26" t="s">
        <v>66</v>
      </c>
    </row>
    <row r="5" ht="15.75">
      <c r="A5" s="1"/>
    </row>
    <row r="6" spans="1:5" ht="15.75">
      <c r="A6" s="35" t="s">
        <v>4</v>
      </c>
      <c r="B6" s="35"/>
      <c r="C6" s="35"/>
      <c r="D6" s="35"/>
      <c r="E6" s="35"/>
    </row>
    <row r="7" spans="1:5" ht="15.75">
      <c r="A7" s="36" t="s">
        <v>5</v>
      </c>
      <c r="B7" s="36"/>
      <c r="C7" s="36"/>
      <c r="D7" s="36"/>
      <c r="E7" s="36"/>
    </row>
    <row r="8" spans="1:5" ht="15.75">
      <c r="A8" s="36" t="s">
        <v>64</v>
      </c>
      <c r="B8" s="36"/>
      <c r="C8" s="36"/>
      <c r="D8" s="36"/>
      <c r="E8" s="36"/>
    </row>
    <row r="9" spans="1:5" ht="16.5" thickBot="1">
      <c r="A9" s="37" t="s">
        <v>63</v>
      </c>
      <c r="B9" s="37"/>
      <c r="C9" s="37"/>
      <c r="D9" s="37"/>
      <c r="E9" s="37"/>
    </row>
    <row r="10" spans="1:5" ht="16.5" thickBot="1">
      <c r="A10" s="3" t="s">
        <v>6</v>
      </c>
      <c r="B10" s="4" t="s">
        <v>7</v>
      </c>
      <c r="C10" s="38" t="s">
        <v>8</v>
      </c>
      <c r="D10" s="39"/>
      <c r="E10" s="4" t="s">
        <v>9</v>
      </c>
    </row>
    <row r="11" spans="1:5" s="25" customFormat="1" ht="20.25" customHeight="1" thickBot="1">
      <c r="A11" s="40" t="s">
        <v>60</v>
      </c>
      <c r="B11" s="41"/>
      <c r="C11" s="41"/>
      <c r="D11" s="41"/>
      <c r="E11" s="42"/>
    </row>
    <row r="12" spans="1:5" ht="21" customHeight="1">
      <c r="A12" s="43">
        <v>1</v>
      </c>
      <c r="B12" s="5" t="s">
        <v>11</v>
      </c>
      <c r="C12" s="5" t="s">
        <v>37</v>
      </c>
      <c r="D12" s="5">
        <v>112.9</v>
      </c>
      <c r="E12" s="19">
        <f>B13*D12</f>
        <v>16257.6</v>
      </c>
    </row>
    <row r="13" spans="1:5" ht="21" customHeight="1">
      <c r="A13" s="44"/>
      <c r="B13" s="18">
        <v>144</v>
      </c>
      <c r="C13" s="5" t="s">
        <v>12</v>
      </c>
      <c r="D13" s="5"/>
      <c r="E13" s="19"/>
    </row>
    <row r="14" spans="1:5" ht="18" customHeight="1">
      <c r="A14" s="44"/>
      <c r="B14" s="5" t="s">
        <v>36</v>
      </c>
      <c r="C14" s="5" t="s">
        <v>38</v>
      </c>
      <c r="D14" s="5">
        <v>5</v>
      </c>
      <c r="E14" s="19">
        <f>E12*D14/100</f>
        <v>812.88</v>
      </c>
    </row>
    <row r="15" spans="1:5" ht="24.75" customHeight="1">
      <c r="A15" s="44"/>
      <c r="B15" s="6"/>
      <c r="C15" s="5" t="s">
        <v>39</v>
      </c>
      <c r="D15" s="5">
        <v>55</v>
      </c>
      <c r="E15" s="19">
        <f>E12*D15/100</f>
        <v>8941.68</v>
      </c>
    </row>
    <row r="16" spans="1:5" ht="16.5" thickBot="1">
      <c r="A16" s="45"/>
      <c r="B16" s="7"/>
      <c r="C16" s="8" t="s">
        <v>14</v>
      </c>
      <c r="D16" s="8">
        <v>15</v>
      </c>
      <c r="E16" s="20">
        <f>(E12+E14+E15)*D16/100</f>
        <v>3901.824</v>
      </c>
    </row>
    <row r="17" spans="1:5" ht="34.5" customHeight="1">
      <c r="A17" s="43">
        <v>2</v>
      </c>
      <c r="B17" s="5" t="s">
        <v>31</v>
      </c>
      <c r="C17" s="5" t="s">
        <v>37</v>
      </c>
      <c r="D17" s="5">
        <v>80.72</v>
      </c>
      <c r="E17" s="19">
        <f>B18*D17</f>
        <v>5811.84</v>
      </c>
    </row>
    <row r="18" spans="1:5" ht="15" customHeight="1">
      <c r="A18" s="44"/>
      <c r="B18" s="9">
        <v>72</v>
      </c>
      <c r="C18" s="5" t="s">
        <v>12</v>
      </c>
      <c r="D18" s="5"/>
      <c r="E18" s="19"/>
    </row>
    <row r="19" spans="1:5" ht="15.75">
      <c r="A19" s="44"/>
      <c r="B19" s="9" t="s">
        <v>47</v>
      </c>
      <c r="C19" s="5" t="s">
        <v>38</v>
      </c>
      <c r="D19" s="5">
        <v>5</v>
      </c>
      <c r="E19" s="19">
        <f>E17*D19/100</f>
        <v>290.592</v>
      </c>
    </row>
    <row r="20" spans="1:5" ht="15.75">
      <c r="A20" s="44"/>
      <c r="B20" s="6"/>
      <c r="C20" s="5" t="s">
        <v>39</v>
      </c>
      <c r="D20" s="5">
        <v>55</v>
      </c>
      <c r="E20" s="19">
        <f>E17*D20/100</f>
        <v>3196.512</v>
      </c>
    </row>
    <row r="21" spans="1:5" ht="16.5" thickBot="1">
      <c r="A21" s="45"/>
      <c r="B21" s="7"/>
      <c r="C21" s="8" t="s">
        <v>14</v>
      </c>
      <c r="D21" s="8">
        <v>15</v>
      </c>
      <c r="E21" s="20">
        <f>(E17+E19+E20)*D21/100</f>
        <v>1394.8416</v>
      </c>
    </row>
    <row r="22" spans="1:5" ht="33.75" customHeight="1" thickBot="1">
      <c r="A22" s="10">
        <v>3</v>
      </c>
      <c r="B22" s="11" t="s">
        <v>15</v>
      </c>
      <c r="C22" s="11"/>
      <c r="D22" s="12"/>
      <c r="E22" s="22">
        <f>SUM(E12:E21)</f>
        <v>40607.7696</v>
      </c>
    </row>
    <row r="23" spans="1:5" ht="15.75">
      <c r="A23" s="43">
        <v>4</v>
      </c>
      <c r="B23" s="46" t="s">
        <v>16</v>
      </c>
      <c r="C23" s="5" t="s">
        <v>17</v>
      </c>
      <c r="D23" s="5"/>
      <c r="E23" s="43"/>
    </row>
    <row r="24" spans="1:5" ht="26.25" customHeight="1">
      <c r="A24" s="44"/>
      <c r="B24" s="47"/>
      <c r="C24" s="5" t="s">
        <v>18</v>
      </c>
      <c r="D24" s="5"/>
      <c r="E24" s="44"/>
    </row>
    <row r="25" spans="1:5" ht="18.75" customHeight="1">
      <c r="A25" s="44"/>
      <c r="B25" s="47"/>
      <c r="C25" s="5" t="s">
        <v>19</v>
      </c>
      <c r="D25" s="5"/>
      <c r="E25" s="44"/>
    </row>
    <row r="26" spans="1:5" ht="22.5" customHeight="1" thickBot="1">
      <c r="A26" s="45"/>
      <c r="B26" s="48"/>
      <c r="C26" s="8" t="s">
        <v>20</v>
      </c>
      <c r="D26" s="8"/>
      <c r="E26" s="45"/>
    </row>
    <row r="27" spans="1:5" ht="65.25" customHeight="1" thickBot="1">
      <c r="A27" s="10">
        <v>5</v>
      </c>
      <c r="B27" s="11" t="s">
        <v>21</v>
      </c>
      <c r="C27" s="11"/>
      <c r="D27" s="12"/>
      <c r="E27" s="23">
        <f>E22*30.2%</f>
        <v>12263.5464192</v>
      </c>
    </row>
    <row r="28" spans="1:5" ht="16.5" thickBot="1">
      <c r="A28" s="10">
        <v>6</v>
      </c>
      <c r="B28" s="11" t="s">
        <v>25</v>
      </c>
      <c r="C28" s="11"/>
      <c r="D28" s="12"/>
      <c r="E28" s="21">
        <f>(E22+E27)*2%</f>
        <v>1057.426320384</v>
      </c>
    </row>
    <row r="29" spans="1:5" ht="16.5" thickBot="1">
      <c r="A29" s="10">
        <v>7</v>
      </c>
      <c r="B29" s="11" t="s">
        <v>23</v>
      </c>
      <c r="C29" s="11"/>
      <c r="D29" s="12"/>
      <c r="E29" s="23">
        <f>E22+E27+E28</f>
        <v>53928.742339584</v>
      </c>
    </row>
    <row r="30" spans="1:5" ht="15.75">
      <c r="A30" s="32"/>
      <c r="B30" s="33"/>
      <c r="C30" s="33"/>
      <c r="D30" s="33"/>
      <c r="E30" s="34"/>
    </row>
    <row r="31" spans="1:5" s="25" customFormat="1" ht="31.5" customHeight="1" thickBot="1">
      <c r="A31" s="60" t="s">
        <v>61</v>
      </c>
      <c r="B31" s="61"/>
      <c r="C31" s="61"/>
      <c r="D31" s="61"/>
      <c r="E31" s="62"/>
    </row>
    <row r="32" spans="1:5" ht="21" customHeight="1">
      <c r="A32" s="43">
        <v>1</v>
      </c>
      <c r="B32" s="5" t="s">
        <v>11</v>
      </c>
      <c r="C32" s="5" t="s">
        <v>37</v>
      </c>
      <c r="D32" s="5">
        <v>112.9</v>
      </c>
      <c r="E32" s="19">
        <f>B33*D32</f>
        <v>8128.8</v>
      </c>
    </row>
    <row r="33" spans="1:5" ht="15" customHeight="1">
      <c r="A33" s="44"/>
      <c r="B33" s="18">
        <v>72</v>
      </c>
      <c r="C33" s="5" t="s">
        <v>12</v>
      </c>
      <c r="D33" s="5"/>
      <c r="E33" s="19"/>
    </row>
    <row r="34" spans="1:5" ht="18" customHeight="1">
      <c r="A34" s="44"/>
      <c r="B34" s="5" t="s">
        <v>36</v>
      </c>
      <c r="C34" s="5" t="s">
        <v>38</v>
      </c>
      <c r="D34" s="5">
        <v>5</v>
      </c>
      <c r="E34" s="19">
        <f>E32*D34/100</f>
        <v>406.44</v>
      </c>
    </row>
    <row r="35" spans="1:5" ht="24.75" customHeight="1">
      <c r="A35" s="44"/>
      <c r="B35" s="6"/>
      <c r="C35" s="5" t="s">
        <v>39</v>
      </c>
      <c r="D35" s="5">
        <v>55</v>
      </c>
      <c r="E35" s="19">
        <f>E32*D35/100</f>
        <v>4470.84</v>
      </c>
    </row>
    <row r="36" spans="1:5" ht="16.5" thickBot="1">
      <c r="A36" s="45"/>
      <c r="B36" s="7"/>
      <c r="C36" s="8" t="s">
        <v>14</v>
      </c>
      <c r="D36" s="8">
        <v>15</v>
      </c>
      <c r="E36" s="20">
        <f>(E32+E34+E35)*D36/100</f>
        <v>1950.912</v>
      </c>
    </row>
    <row r="37" spans="1:5" ht="16.5" thickBot="1">
      <c r="A37" s="10">
        <v>3</v>
      </c>
      <c r="B37" s="11" t="s">
        <v>15</v>
      </c>
      <c r="C37" s="11"/>
      <c r="D37" s="12"/>
      <c r="E37" s="22">
        <f>SUM(E32:E36)</f>
        <v>14956.992</v>
      </c>
    </row>
    <row r="38" spans="1:5" ht="32.25" thickBot="1">
      <c r="A38" s="10">
        <v>4</v>
      </c>
      <c r="B38" s="11" t="s">
        <v>21</v>
      </c>
      <c r="C38" s="11"/>
      <c r="D38" s="12"/>
      <c r="E38" s="23">
        <f>E37*30.2%</f>
        <v>4517.011584</v>
      </c>
    </row>
    <row r="39" spans="1:5" ht="16.5" thickBot="1">
      <c r="A39" s="10">
        <v>5</v>
      </c>
      <c r="B39" s="11" t="s">
        <v>25</v>
      </c>
      <c r="C39" s="11"/>
      <c r="D39" s="12"/>
      <c r="E39" s="21">
        <f>(E37+E38)*2%</f>
        <v>389.48007168</v>
      </c>
    </row>
    <row r="40" spans="1:5" ht="16.5" thickBot="1">
      <c r="A40" s="10">
        <v>6</v>
      </c>
      <c r="B40" s="11" t="s">
        <v>23</v>
      </c>
      <c r="C40" s="11"/>
      <c r="D40" s="12"/>
      <c r="E40" s="23">
        <f>E37+E38+E39</f>
        <v>19863.483655679996</v>
      </c>
    </row>
    <row r="41" spans="1:5" ht="16.5" thickBot="1">
      <c r="A41" s="38"/>
      <c r="B41" s="63"/>
      <c r="C41" s="63"/>
      <c r="D41" s="63"/>
      <c r="E41" s="39"/>
    </row>
    <row r="42" spans="1:5" ht="15.75">
      <c r="A42" s="52"/>
      <c r="B42" s="53"/>
      <c r="C42" s="54"/>
      <c r="D42" s="15"/>
      <c r="E42" s="58" t="s">
        <v>62</v>
      </c>
    </row>
    <row r="43" spans="1:5" ht="47.25" customHeight="1">
      <c r="A43" s="64" t="s">
        <v>33</v>
      </c>
      <c r="B43" s="65"/>
      <c r="C43" s="66"/>
      <c r="D43" s="16"/>
      <c r="E43" s="67"/>
    </row>
    <row r="44" spans="1:5" ht="16.5" thickBot="1">
      <c r="A44" s="55"/>
      <c r="B44" s="56"/>
      <c r="C44" s="57"/>
      <c r="D44" s="12"/>
      <c r="E44" s="59"/>
    </row>
    <row r="45" spans="1:5" ht="36.75" customHeight="1">
      <c r="A45" s="52" t="s">
        <v>51</v>
      </c>
      <c r="B45" s="53"/>
      <c r="C45" s="54"/>
      <c r="D45" s="15"/>
      <c r="E45" s="58" t="s">
        <v>59</v>
      </c>
    </row>
    <row r="46" spans="1:5" ht="16.5" thickBot="1">
      <c r="A46" s="55"/>
      <c r="B46" s="56"/>
      <c r="C46" s="57"/>
      <c r="D46" s="12"/>
      <c r="E46" s="59"/>
    </row>
    <row r="47" spans="1:5" ht="58.5" customHeight="1">
      <c r="A47" s="29" t="s">
        <v>69</v>
      </c>
      <c r="B47" s="30"/>
      <c r="C47" s="30"/>
      <c r="D47" s="29" t="s">
        <v>68</v>
      </c>
      <c r="E47" s="30"/>
    </row>
    <row r="48" spans="1:5" s="25" customFormat="1" ht="39.75" customHeight="1">
      <c r="A48" s="29" t="s">
        <v>27</v>
      </c>
      <c r="B48" s="30"/>
      <c r="C48" s="30"/>
      <c r="D48" s="29" t="s">
        <v>46</v>
      </c>
      <c r="E48" s="30"/>
    </row>
    <row r="49" spans="1:5" s="25" customFormat="1" ht="33.75" customHeight="1">
      <c r="A49" s="29" t="s">
        <v>28</v>
      </c>
      <c r="B49" s="30"/>
      <c r="C49" s="30"/>
      <c r="D49" s="29" t="s">
        <v>29</v>
      </c>
      <c r="E49" s="30"/>
    </row>
  </sheetData>
  <sheetProtection/>
  <mergeCells count="21">
    <mergeCell ref="A44:C44"/>
    <mergeCell ref="E42:E44"/>
    <mergeCell ref="A45:C46"/>
    <mergeCell ref="E45:E46"/>
    <mergeCell ref="A42:C42"/>
    <mergeCell ref="A30:E30"/>
    <mergeCell ref="A31:E31"/>
    <mergeCell ref="A32:A36"/>
    <mergeCell ref="A41:E41"/>
    <mergeCell ref="A43:C43"/>
    <mergeCell ref="A11:E11"/>
    <mergeCell ref="A12:A16"/>
    <mergeCell ref="A17:A21"/>
    <mergeCell ref="A23:A26"/>
    <mergeCell ref="B23:B26"/>
    <mergeCell ref="E23:E26"/>
    <mergeCell ref="C10:D10"/>
    <mergeCell ref="A6:E6"/>
    <mergeCell ref="A7:E7"/>
    <mergeCell ref="A8:E8"/>
    <mergeCell ref="A9:E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SheetLayoutView="100" zoomScalePageLayoutView="0" workbookViewId="0" topLeftCell="A61">
      <selection activeCell="A68" sqref="A68:IV68"/>
    </sheetView>
  </sheetViews>
  <sheetFormatPr defaultColWidth="9.140625" defaultRowHeight="15"/>
  <cols>
    <col min="1" max="1" width="20.7109375" style="0" customWidth="1"/>
    <col min="2" max="2" width="37.421875" style="0" customWidth="1"/>
    <col min="3" max="3" width="35.8515625" style="0" customWidth="1"/>
    <col min="4" max="4" width="15.421875" style="0" customWidth="1"/>
    <col min="5" max="5" width="14.7109375" style="0" customWidth="1"/>
  </cols>
  <sheetData>
    <row r="1" spans="1:5" ht="18.75">
      <c r="A1" s="31" t="s">
        <v>0</v>
      </c>
      <c r="B1" s="25"/>
      <c r="C1" s="25"/>
      <c r="D1" s="25"/>
      <c r="E1" s="26" t="s">
        <v>1</v>
      </c>
    </row>
    <row r="2" spans="1:5" ht="18.75">
      <c r="A2" s="31" t="s">
        <v>2</v>
      </c>
      <c r="B2" s="25"/>
      <c r="C2" s="26" t="s">
        <v>3</v>
      </c>
      <c r="D2" s="25"/>
      <c r="E2" s="25"/>
    </row>
    <row r="3" spans="1:5" ht="18.75">
      <c r="A3" s="31" t="s">
        <v>67</v>
      </c>
      <c r="B3" s="25"/>
      <c r="C3" s="27"/>
      <c r="D3" s="27"/>
      <c r="E3" s="28" t="s">
        <v>65</v>
      </c>
    </row>
    <row r="4" spans="1:5" ht="18.75">
      <c r="A4" s="25"/>
      <c r="B4" s="25"/>
      <c r="C4" s="25"/>
      <c r="E4" s="26" t="s">
        <v>66</v>
      </c>
    </row>
    <row r="5" ht="15.75">
      <c r="A5" s="1"/>
    </row>
    <row r="6" spans="1:5" ht="15.75">
      <c r="A6" s="35" t="s">
        <v>4</v>
      </c>
      <c r="B6" s="35"/>
      <c r="C6" s="35"/>
      <c r="D6" s="35"/>
      <c r="E6" s="35"/>
    </row>
    <row r="7" spans="1:5" ht="15.75">
      <c r="A7" s="36" t="s">
        <v>5</v>
      </c>
      <c r="B7" s="36"/>
      <c r="C7" s="36"/>
      <c r="D7" s="36"/>
      <c r="E7" s="36"/>
    </row>
    <row r="8" spans="1:5" ht="15.75">
      <c r="A8" s="36" t="s">
        <v>64</v>
      </c>
      <c r="B8" s="36"/>
      <c r="C8" s="36"/>
      <c r="D8" s="36"/>
      <c r="E8" s="36"/>
    </row>
    <row r="9" spans="1:5" ht="16.5" thickBot="1">
      <c r="A9" s="37" t="s">
        <v>63</v>
      </c>
      <c r="B9" s="37"/>
      <c r="C9" s="37"/>
      <c r="D9" s="37"/>
      <c r="E9" s="37"/>
    </row>
    <row r="10" spans="1:5" ht="16.5" thickBot="1">
      <c r="A10" s="3" t="s">
        <v>6</v>
      </c>
      <c r="B10" s="13" t="s">
        <v>7</v>
      </c>
      <c r="C10" s="38" t="s">
        <v>8</v>
      </c>
      <c r="D10" s="39"/>
      <c r="E10" s="13" t="s">
        <v>9</v>
      </c>
    </row>
    <row r="11" spans="1:5" s="25" customFormat="1" ht="31.5" customHeight="1" thickBot="1">
      <c r="A11" s="40" t="s">
        <v>48</v>
      </c>
      <c r="B11" s="41"/>
      <c r="C11" s="41"/>
      <c r="D11" s="41"/>
      <c r="E11" s="42"/>
    </row>
    <row r="12" spans="1:5" ht="30" customHeight="1">
      <c r="A12" s="43">
        <v>1</v>
      </c>
      <c r="B12" s="5" t="s">
        <v>11</v>
      </c>
      <c r="C12" s="5" t="s">
        <v>37</v>
      </c>
      <c r="D12" s="5">
        <v>112.9</v>
      </c>
      <c r="E12" s="19">
        <f>B13*D12</f>
        <v>16257.6</v>
      </c>
    </row>
    <row r="13" spans="1:5" ht="15.75">
      <c r="A13" s="44"/>
      <c r="B13" s="18">
        <v>144</v>
      </c>
      <c r="C13" s="5" t="s">
        <v>12</v>
      </c>
      <c r="D13" s="5"/>
      <c r="E13" s="19"/>
    </row>
    <row r="14" spans="1:5" ht="15.75">
      <c r="A14" s="44"/>
      <c r="B14" s="5" t="s">
        <v>36</v>
      </c>
      <c r="C14" s="5" t="s">
        <v>38</v>
      </c>
      <c r="D14" s="5">
        <v>5</v>
      </c>
      <c r="E14" s="19">
        <f>E12*D14/100</f>
        <v>812.88</v>
      </c>
    </row>
    <row r="15" spans="1:5" ht="15.75">
      <c r="A15" s="44"/>
      <c r="B15" s="6"/>
      <c r="C15" s="5" t="s">
        <v>39</v>
      </c>
      <c r="D15" s="5">
        <v>55</v>
      </c>
      <c r="E15" s="19">
        <f>E12*D15/100</f>
        <v>8941.68</v>
      </c>
    </row>
    <row r="16" spans="1:5" ht="16.5" thickBot="1">
      <c r="A16" s="45"/>
      <c r="B16" s="7"/>
      <c r="C16" s="8" t="s">
        <v>14</v>
      </c>
      <c r="D16" s="8">
        <v>15</v>
      </c>
      <c r="E16" s="20">
        <f>(E12+E14+E15)*D16/100</f>
        <v>3901.824</v>
      </c>
    </row>
    <row r="17" spans="1:5" ht="15.75">
      <c r="A17" s="43">
        <v>2</v>
      </c>
      <c r="B17" s="5" t="s">
        <v>31</v>
      </c>
      <c r="C17" s="5" t="s">
        <v>37</v>
      </c>
      <c r="D17" s="5">
        <v>80.72</v>
      </c>
      <c r="E17" s="19">
        <f>B18*D17</f>
        <v>5811.84</v>
      </c>
    </row>
    <row r="18" spans="1:5" ht="15.75">
      <c r="A18" s="44"/>
      <c r="B18" s="9">
        <v>72</v>
      </c>
      <c r="C18" s="5" t="s">
        <v>12</v>
      </c>
      <c r="D18" s="5"/>
      <c r="E18" s="19"/>
    </row>
    <row r="19" spans="1:5" ht="15.75">
      <c r="A19" s="44"/>
      <c r="B19" s="9" t="s">
        <v>47</v>
      </c>
      <c r="C19" s="5" t="s">
        <v>38</v>
      </c>
      <c r="D19" s="5">
        <v>5</v>
      </c>
      <c r="E19" s="19">
        <f>E17*D19/100</f>
        <v>290.592</v>
      </c>
    </row>
    <row r="20" spans="1:5" ht="15.75">
      <c r="A20" s="44"/>
      <c r="B20" s="6"/>
      <c r="C20" s="5" t="s">
        <v>39</v>
      </c>
      <c r="D20" s="5">
        <v>55</v>
      </c>
      <c r="E20" s="19">
        <f>E17*D20/100</f>
        <v>3196.512</v>
      </c>
    </row>
    <row r="21" spans="1:5" ht="16.5" thickBot="1">
      <c r="A21" s="45"/>
      <c r="B21" s="7"/>
      <c r="C21" s="8" t="s">
        <v>14</v>
      </c>
      <c r="D21" s="8">
        <v>15</v>
      </c>
      <c r="E21" s="20">
        <f>(E17+E19+E20)*D21/100</f>
        <v>1394.8416</v>
      </c>
    </row>
    <row r="22" spans="1:5" ht="63" customHeight="1" thickBot="1">
      <c r="A22" s="14">
        <v>3</v>
      </c>
      <c r="B22" s="12" t="s">
        <v>15</v>
      </c>
      <c r="C22" s="12"/>
      <c r="D22" s="12"/>
      <c r="E22" s="22">
        <f>SUM(E12:E21)</f>
        <v>40607.7696</v>
      </c>
    </row>
    <row r="23" spans="1:5" ht="15.75" customHeight="1">
      <c r="A23" s="43">
        <v>4</v>
      </c>
      <c r="B23" s="46" t="s">
        <v>16</v>
      </c>
      <c r="C23" s="5" t="s">
        <v>17</v>
      </c>
      <c r="D23" s="5"/>
      <c r="E23" s="43"/>
    </row>
    <row r="24" spans="1:5" ht="31.5">
      <c r="A24" s="44"/>
      <c r="B24" s="47"/>
      <c r="C24" s="5" t="s">
        <v>18</v>
      </c>
      <c r="D24" s="5"/>
      <c r="E24" s="44"/>
    </row>
    <row r="25" spans="1:5" ht="15.75">
      <c r="A25" s="44"/>
      <c r="B25" s="47"/>
      <c r="C25" s="5" t="s">
        <v>19</v>
      </c>
      <c r="D25" s="5"/>
      <c r="E25" s="44"/>
    </row>
    <row r="26" spans="1:5" ht="16.5" thickBot="1">
      <c r="A26" s="45"/>
      <c r="B26" s="48"/>
      <c r="C26" s="8" t="s">
        <v>20</v>
      </c>
      <c r="D26" s="8"/>
      <c r="E26" s="45"/>
    </row>
    <row r="27" spans="1:5" ht="31.5" customHeight="1" thickBot="1">
      <c r="A27" s="14">
        <v>5</v>
      </c>
      <c r="B27" s="12" t="s">
        <v>21</v>
      </c>
      <c r="C27" s="12"/>
      <c r="D27" s="12"/>
      <c r="E27" s="23">
        <f>E22*30.2%</f>
        <v>12263.5464192</v>
      </c>
    </row>
    <row r="28" spans="1:5" ht="16.5" thickBot="1">
      <c r="A28" s="14">
        <v>6</v>
      </c>
      <c r="B28" s="12" t="s">
        <v>25</v>
      </c>
      <c r="C28" s="12"/>
      <c r="D28" s="12"/>
      <c r="E28" s="21">
        <f>(E22+E27)*2%</f>
        <v>1057.426320384</v>
      </c>
    </row>
    <row r="29" spans="1:5" ht="16.5" thickBot="1">
      <c r="A29" s="14">
        <v>7</v>
      </c>
      <c r="B29" s="12" t="s">
        <v>23</v>
      </c>
      <c r="C29" s="12"/>
      <c r="D29" s="12"/>
      <c r="E29" s="23">
        <f>E22+E27+E28</f>
        <v>53928.742339584</v>
      </c>
    </row>
    <row r="30" spans="1:5" ht="15.75">
      <c r="A30" s="32"/>
      <c r="B30" s="33"/>
      <c r="C30" s="33"/>
      <c r="D30" s="33"/>
      <c r="E30" s="34"/>
    </row>
    <row r="31" spans="1:5" s="25" customFormat="1" ht="18.75">
      <c r="A31" s="68" t="s">
        <v>34</v>
      </c>
      <c r="B31" s="69"/>
      <c r="C31" s="69"/>
      <c r="D31" s="69"/>
      <c r="E31" s="70"/>
    </row>
    <row r="32" spans="1:5" ht="15.75">
      <c r="A32" s="71" t="s">
        <v>52</v>
      </c>
      <c r="B32" s="71"/>
      <c r="C32" s="71"/>
      <c r="D32" s="71"/>
      <c r="E32" s="71"/>
    </row>
    <row r="33" spans="1:5" ht="15.75">
      <c r="A33" s="44">
        <v>1</v>
      </c>
      <c r="B33" s="5" t="s">
        <v>11</v>
      </c>
      <c r="C33" s="5" t="s">
        <v>37</v>
      </c>
      <c r="D33" s="5">
        <v>112.9</v>
      </c>
      <c r="E33" s="19">
        <f>B34*D33</f>
        <v>20322</v>
      </c>
    </row>
    <row r="34" spans="1:5" ht="15.75">
      <c r="A34" s="44"/>
      <c r="B34" s="18">
        <v>180</v>
      </c>
      <c r="C34" s="5" t="s">
        <v>12</v>
      </c>
      <c r="D34" s="5"/>
      <c r="E34" s="19"/>
    </row>
    <row r="35" spans="1:5" ht="15.75">
      <c r="A35" s="44"/>
      <c r="B35" s="5" t="s">
        <v>36</v>
      </c>
      <c r="C35" s="5" t="s">
        <v>38</v>
      </c>
      <c r="D35" s="5">
        <v>5</v>
      </c>
      <c r="E35" s="19">
        <f>E33*D35/100</f>
        <v>1016.1</v>
      </c>
    </row>
    <row r="36" spans="1:5" ht="15.75">
      <c r="A36" s="44"/>
      <c r="B36" s="6"/>
      <c r="C36" s="5" t="s">
        <v>39</v>
      </c>
      <c r="D36" s="5">
        <v>55</v>
      </c>
      <c r="E36" s="19">
        <f>E33*D36/100</f>
        <v>11177.1</v>
      </c>
    </row>
    <row r="37" spans="1:5" ht="16.5" thickBot="1">
      <c r="A37" s="45"/>
      <c r="B37" s="7"/>
      <c r="C37" s="8" t="s">
        <v>14</v>
      </c>
      <c r="D37" s="8">
        <v>15</v>
      </c>
      <c r="E37" s="20">
        <f>(E33+E35+E36)*D37/100</f>
        <v>4877.28</v>
      </c>
    </row>
    <row r="38" spans="1:5" ht="15.75">
      <c r="A38" s="43">
        <v>2</v>
      </c>
      <c r="B38" s="5" t="s">
        <v>31</v>
      </c>
      <c r="C38" s="5" t="s">
        <v>37</v>
      </c>
      <c r="D38" s="5">
        <v>80.72</v>
      </c>
      <c r="E38" s="19">
        <f>B39*D38</f>
        <v>5811.84</v>
      </c>
    </row>
    <row r="39" spans="1:5" ht="15.75">
      <c r="A39" s="44"/>
      <c r="B39" s="9">
        <v>72</v>
      </c>
      <c r="C39" s="5" t="s">
        <v>12</v>
      </c>
      <c r="D39" s="5"/>
      <c r="E39" s="19"/>
    </row>
    <row r="40" spans="1:5" ht="15.75">
      <c r="A40" s="44"/>
      <c r="B40" s="9" t="s">
        <v>47</v>
      </c>
      <c r="C40" s="5" t="s">
        <v>38</v>
      </c>
      <c r="D40" s="5">
        <v>5</v>
      </c>
      <c r="E40" s="19">
        <f>E38*D40/100</f>
        <v>290.592</v>
      </c>
    </row>
    <row r="41" spans="1:5" ht="15.75">
      <c r="A41" s="44"/>
      <c r="B41" s="6"/>
      <c r="C41" s="5" t="s">
        <v>39</v>
      </c>
      <c r="D41" s="5">
        <v>55</v>
      </c>
      <c r="E41" s="19">
        <f>E38*D41/100</f>
        <v>3196.512</v>
      </c>
    </row>
    <row r="42" spans="1:5" ht="16.5" thickBot="1">
      <c r="A42" s="45"/>
      <c r="B42" s="7"/>
      <c r="C42" s="8" t="s">
        <v>14</v>
      </c>
      <c r="D42" s="8">
        <v>15</v>
      </c>
      <c r="E42" s="20">
        <f>(E38+E40+E41)*D42/100</f>
        <v>1394.8416</v>
      </c>
    </row>
    <row r="43" spans="1:5" ht="16.5" thickBot="1">
      <c r="A43" s="14">
        <v>3</v>
      </c>
      <c r="B43" s="12" t="s">
        <v>15</v>
      </c>
      <c r="C43" s="12"/>
      <c r="D43" s="12"/>
      <c r="E43" s="22">
        <f>SUM(E33:E42)</f>
        <v>48086.26559999999</v>
      </c>
    </row>
    <row r="44" spans="1:5" ht="32.25" customHeight="1" thickBot="1">
      <c r="A44" s="14">
        <v>4</v>
      </c>
      <c r="B44" s="12" t="s">
        <v>21</v>
      </c>
      <c r="C44" s="12"/>
      <c r="D44" s="12"/>
      <c r="E44" s="23">
        <f>E43*30.2%</f>
        <v>14522.052211199996</v>
      </c>
    </row>
    <row r="45" spans="1:5" ht="32.25" customHeight="1" thickBot="1">
      <c r="A45" s="14">
        <v>5</v>
      </c>
      <c r="B45" s="12" t="s">
        <v>25</v>
      </c>
      <c r="C45" s="12"/>
      <c r="D45" s="12"/>
      <c r="E45" s="21">
        <f>(E43+E44)*2%</f>
        <v>1252.1663562239999</v>
      </c>
    </row>
    <row r="46" spans="1:5" ht="16.5" thickBot="1">
      <c r="A46" s="14">
        <v>6</v>
      </c>
      <c r="B46" s="12" t="s">
        <v>23</v>
      </c>
      <c r="C46" s="12"/>
      <c r="D46" s="12"/>
      <c r="E46" s="23">
        <f>E43+E44+E45</f>
        <v>63860.48416742399</v>
      </c>
    </row>
    <row r="47" spans="1:5" ht="16.5" thickBot="1">
      <c r="A47" s="71" t="s">
        <v>53</v>
      </c>
      <c r="B47" s="71"/>
      <c r="C47" s="71"/>
      <c r="D47" s="71"/>
      <c r="E47" s="71"/>
    </row>
    <row r="48" spans="1:5" ht="15.75">
      <c r="A48" s="43">
        <v>1</v>
      </c>
      <c r="B48" s="5" t="s">
        <v>11</v>
      </c>
      <c r="C48" s="5" t="s">
        <v>37</v>
      </c>
      <c r="D48" s="5">
        <v>112.9</v>
      </c>
      <c r="E48" s="19">
        <f>B49*D48</f>
        <v>16257.6</v>
      </c>
    </row>
    <row r="49" spans="1:5" ht="15.75">
      <c r="A49" s="44"/>
      <c r="B49" s="18">
        <v>144</v>
      </c>
      <c r="C49" s="5" t="s">
        <v>12</v>
      </c>
      <c r="D49" s="5"/>
      <c r="E49" s="19"/>
    </row>
    <row r="50" spans="1:5" ht="15.75">
      <c r="A50" s="44"/>
      <c r="B50" s="5" t="s">
        <v>36</v>
      </c>
      <c r="C50" s="5" t="s">
        <v>38</v>
      </c>
      <c r="D50" s="5">
        <v>5</v>
      </c>
      <c r="E50" s="19">
        <f>E48*D50/100</f>
        <v>812.88</v>
      </c>
    </row>
    <row r="51" spans="1:5" ht="15.75">
      <c r="A51" s="44"/>
      <c r="B51" s="6"/>
      <c r="C51" s="5" t="s">
        <v>39</v>
      </c>
      <c r="D51" s="5">
        <v>55</v>
      </c>
      <c r="E51" s="19">
        <f>E48*D51/100</f>
        <v>8941.68</v>
      </c>
    </row>
    <row r="52" spans="1:5" ht="16.5" thickBot="1">
      <c r="A52" s="45"/>
      <c r="B52" s="7"/>
      <c r="C52" s="8" t="s">
        <v>14</v>
      </c>
      <c r="D52" s="8">
        <v>15</v>
      </c>
      <c r="E52" s="20">
        <f>(E48+E50+E51)*D52/100</f>
        <v>3901.824</v>
      </c>
    </row>
    <row r="53" spans="1:5" ht="15.75">
      <c r="A53" s="43">
        <v>2</v>
      </c>
      <c r="B53" s="5" t="s">
        <v>31</v>
      </c>
      <c r="C53" s="5" t="s">
        <v>37</v>
      </c>
      <c r="D53" s="5">
        <v>80.72</v>
      </c>
      <c r="E53" s="19">
        <f>B54*D53</f>
        <v>8717.76</v>
      </c>
    </row>
    <row r="54" spans="1:5" ht="15.75">
      <c r="A54" s="44"/>
      <c r="B54" s="9">
        <v>108</v>
      </c>
      <c r="C54" s="5" t="s">
        <v>12</v>
      </c>
      <c r="D54" s="5"/>
      <c r="E54" s="19"/>
    </row>
    <row r="55" spans="1:5" ht="15.75">
      <c r="A55" s="44"/>
      <c r="B55" s="9" t="s">
        <v>47</v>
      </c>
      <c r="C55" s="5" t="s">
        <v>38</v>
      </c>
      <c r="D55" s="5">
        <v>5</v>
      </c>
      <c r="E55" s="19">
        <f>E53*D55/100</f>
        <v>435.88800000000003</v>
      </c>
    </row>
    <row r="56" spans="1:5" ht="15.75">
      <c r="A56" s="44"/>
      <c r="B56" s="6"/>
      <c r="C56" s="5" t="s">
        <v>39</v>
      </c>
      <c r="D56" s="5">
        <v>55</v>
      </c>
      <c r="E56" s="19">
        <f>E53*D56/100</f>
        <v>4794.768</v>
      </c>
    </row>
    <row r="57" spans="1:5" ht="16.5" thickBot="1">
      <c r="A57" s="45"/>
      <c r="B57" s="7"/>
      <c r="C57" s="8" t="s">
        <v>14</v>
      </c>
      <c r="D57" s="8">
        <v>15</v>
      </c>
      <c r="E57" s="20">
        <f>(E53+E55+E56)*D57/100</f>
        <v>2092.2624</v>
      </c>
    </row>
    <row r="58" spans="1:5" ht="16.5" thickBot="1">
      <c r="A58" s="14">
        <v>3</v>
      </c>
      <c r="B58" s="12" t="s">
        <v>15</v>
      </c>
      <c r="C58" s="12"/>
      <c r="D58" s="12"/>
      <c r="E58" s="22">
        <f>SUM(E48:E57)</f>
        <v>45954.662399999994</v>
      </c>
    </row>
    <row r="59" spans="1:5" ht="32.25" customHeight="1" thickBot="1">
      <c r="A59" s="14">
        <v>4</v>
      </c>
      <c r="B59" s="12" t="s">
        <v>21</v>
      </c>
      <c r="C59" s="12"/>
      <c r="D59" s="12"/>
      <c r="E59" s="23">
        <f>E58*30.2%</f>
        <v>13878.308044799998</v>
      </c>
    </row>
    <row r="60" spans="1:5" ht="32.25" customHeight="1" thickBot="1">
      <c r="A60" s="14">
        <v>5</v>
      </c>
      <c r="B60" s="12" t="s">
        <v>25</v>
      </c>
      <c r="C60" s="12"/>
      <c r="D60" s="12"/>
      <c r="E60" s="21">
        <f>(E58+E59)*2%</f>
        <v>1196.6594088959998</v>
      </c>
    </row>
    <row r="61" spans="1:5" ht="16.5" thickBot="1">
      <c r="A61" s="14">
        <v>6</v>
      </c>
      <c r="B61" s="12" t="s">
        <v>23</v>
      </c>
      <c r="C61" s="12"/>
      <c r="D61" s="12"/>
      <c r="E61" s="23">
        <f>E58+E59+E60</f>
        <v>61029.62985369599</v>
      </c>
    </row>
    <row r="62" spans="1:5" ht="16.5" thickBot="1">
      <c r="A62" s="38"/>
      <c r="B62" s="63"/>
      <c r="C62" s="63"/>
      <c r="D62" s="63"/>
      <c r="E62" s="39"/>
    </row>
    <row r="63" spans="1:5" ht="15.75">
      <c r="A63" s="52"/>
      <c r="B63" s="53"/>
      <c r="C63" s="54"/>
      <c r="D63" s="15"/>
      <c r="E63" s="58" t="s">
        <v>54</v>
      </c>
    </row>
    <row r="64" spans="1:5" ht="15.75">
      <c r="A64" s="64" t="s">
        <v>49</v>
      </c>
      <c r="B64" s="65"/>
      <c r="C64" s="66"/>
      <c r="D64" s="16"/>
      <c r="E64" s="67"/>
    </row>
    <row r="65" spans="1:5" ht="16.5" thickBot="1">
      <c r="A65" s="55"/>
      <c r="B65" s="56"/>
      <c r="C65" s="57"/>
      <c r="D65" s="12"/>
      <c r="E65" s="59"/>
    </row>
    <row r="66" spans="1:5" ht="30.75" customHeight="1">
      <c r="A66" s="52" t="s">
        <v>50</v>
      </c>
      <c r="B66" s="53"/>
      <c r="C66" s="54"/>
      <c r="D66" s="15" t="s">
        <v>52</v>
      </c>
      <c r="E66" s="17" t="s">
        <v>57</v>
      </c>
    </row>
    <row r="67" spans="1:5" ht="32.25" thickBot="1">
      <c r="A67" s="55"/>
      <c r="B67" s="56"/>
      <c r="C67" s="56"/>
      <c r="D67" s="24" t="s">
        <v>53</v>
      </c>
      <c r="E67" s="24" t="s">
        <v>56</v>
      </c>
    </row>
    <row r="68" spans="1:5" ht="55.5" customHeight="1">
      <c r="A68" s="29" t="s">
        <v>69</v>
      </c>
      <c r="B68" s="30"/>
      <c r="C68" s="30"/>
      <c r="D68" s="29" t="s">
        <v>68</v>
      </c>
      <c r="E68" s="30"/>
    </row>
    <row r="69" spans="1:5" s="25" customFormat="1" ht="41.25" customHeight="1">
      <c r="A69" s="29" t="s">
        <v>27</v>
      </c>
      <c r="B69" s="30"/>
      <c r="C69" s="30"/>
      <c r="D69" s="29" t="s">
        <v>46</v>
      </c>
      <c r="E69" s="30"/>
    </row>
    <row r="70" spans="1:5" s="25" customFormat="1" ht="33.75" customHeight="1">
      <c r="A70" s="29" t="s">
        <v>28</v>
      </c>
      <c r="B70" s="30"/>
      <c r="C70" s="30"/>
      <c r="D70" s="29" t="s">
        <v>29</v>
      </c>
      <c r="E70" s="30"/>
    </row>
  </sheetData>
  <sheetProtection/>
  <mergeCells count="25">
    <mergeCell ref="A11:E11"/>
    <mergeCell ref="A6:E6"/>
    <mergeCell ref="A7:E7"/>
    <mergeCell ref="A8:E8"/>
    <mergeCell ref="A9:E9"/>
    <mergeCell ref="C10:D10"/>
    <mergeCell ref="A48:A52"/>
    <mergeCell ref="A12:A16"/>
    <mergeCell ref="A17:A21"/>
    <mergeCell ref="A23:A26"/>
    <mergeCell ref="B23:B26"/>
    <mergeCell ref="A31:E31"/>
    <mergeCell ref="A32:E32"/>
    <mergeCell ref="A33:A37"/>
    <mergeCell ref="A38:A42"/>
    <mergeCell ref="A47:E47"/>
    <mergeCell ref="E23:E26"/>
    <mergeCell ref="A30:E30"/>
    <mergeCell ref="A66:C67"/>
    <mergeCell ref="A53:A57"/>
    <mergeCell ref="A62:E62"/>
    <mergeCell ref="A63:C63"/>
    <mergeCell ref="E63:E65"/>
    <mergeCell ref="A64:C64"/>
    <mergeCell ref="A65:C65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SheetLayoutView="100" zoomScalePageLayoutView="0" workbookViewId="0" topLeftCell="A22">
      <selection activeCell="A30" sqref="A30"/>
    </sheetView>
  </sheetViews>
  <sheetFormatPr defaultColWidth="9.140625" defaultRowHeight="15"/>
  <cols>
    <col min="1" max="1" width="20.7109375" style="0" customWidth="1"/>
    <col min="2" max="2" width="37.421875" style="0" customWidth="1"/>
    <col min="3" max="3" width="35.8515625" style="0" customWidth="1"/>
    <col min="4" max="4" width="15.421875" style="0" customWidth="1"/>
    <col min="5" max="5" width="14.7109375" style="0" customWidth="1"/>
  </cols>
  <sheetData>
    <row r="1" spans="1:5" ht="18.75">
      <c r="A1" s="31" t="s">
        <v>0</v>
      </c>
      <c r="B1" s="25"/>
      <c r="C1" s="25"/>
      <c r="D1" s="25"/>
      <c r="E1" s="26" t="s">
        <v>1</v>
      </c>
    </row>
    <row r="2" spans="1:5" ht="18.75">
      <c r="A2" s="31" t="s">
        <v>2</v>
      </c>
      <c r="B2" s="25"/>
      <c r="C2" s="26" t="s">
        <v>3</v>
      </c>
      <c r="D2" s="25"/>
      <c r="E2" s="25"/>
    </row>
    <row r="3" spans="1:5" ht="18.75">
      <c r="A3" s="31" t="s">
        <v>67</v>
      </c>
      <c r="B3" s="25"/>
      <c r="C3" s="27"/>
      <c r="D3" s="27"/>
      <c r="E3" s="28" t="s">
        <v>65</v>
      </c>
    </row>
    <row r="4" spans="1:5" ht="18.75">
      <c r="A4" s="25"/>
      <c r="B4" s="25"/>
      <c r="C4" s="25"/>
      <c r="E4" s="26" t="s">
        <v>66</v>
      </c>
    </row>
    <row r="5" ht="15.75">
      <c r="A5" s="1"/>
    </row>
    <row r="6" spans="1:5" ht="15.75">
      <c r="A6" s="35" t="s">
        <v>4</v>
      </c>
      <c r="B6" s="35"/>
      <c r="C6" s="35"/>
      <c r="D6" s="35"/>
      <c r="E6" s="35"/>
    </row>
    <row r="7" spans="1:5" ht="15.75">
      <c r="A7" s="36" t="s">
        <v>5</v>
      </c>
      <c r="B7" s="36"/>
      <c r="C7" s="36"/>
      <c r="D7" s="36"/>
      <c r="E7" s="36"/>
    </row>
    <row r="8" spans="1:5" ht="15.75">
      <c r="A8" s="36" t="s">
        <v>64</v>
      </c>
      <c r="B8" s="36"/>
      <c r="C8" s="36"/>
      <c r="D8" s="36"/>
      <c r="E8" s="36"/>
    </row>
    <row r="9" spans="1:5" ht="16.5" thickBot="1">
      <c r="A9" s="37" t="s">
        <v>63</v>
      </c>
      <c r="B9" s="37"/>
      <c r="C9" s="37"/>
      <c r="D9" s="37"/>
      <c r="E9" s="37"/>
    </row>
    <row r="10" spans="1:5" ht="16.5" thickBot="1">
      <c r="A10" s="3" t="s">
        <v>6</v>
      </c>
      <c r="B10" s="13" t="s">
        <v>7</v>
      </c>
      <c r="C10" s="38" t="s">
        <v>8</v>
      </c>
      <c r="D10" s="39"/>
      <c r="E10" s="13" t="s">
        <v>9</v>
      </c>
    </row>
    <row r="11" spans="1:5" ht="31.5" customHeight="1" thickBot="1">
      <c r="A11" s="74" t="s">
        <v>35</v>
      </c>
      <c r="B11" s="75"/>
      <c r="C11" s="75"/>
      <c r="D11" s="75"/>
      <c r="E11" s="76"/>
    </row>
    <row r="12" spans="1:5" ht="30" customHeight="1">
      <c r="A12" s="43">
        <v>1</v>
      </c>
      <c r="B12" s="5" t="s">
        <v>11</v>
      </c>
      <c r="C12" s="5" t="s">
        <v>37</v>
      </c>
      <c r="D12" s="5">
        <v>112.9</v>
      </c>
      <c r="E12" s="19">
        <f>B13*D12</f>
        <v>8128.8</v>
      </c>
    </row>
    <row r="13" spans="1:5" ht="15.75">
      <c r="A13" s="44"/>
      <c r="B13" s="18">
        <v>72</v>
      </c>
      <c r="C13" s="5" t="s">
        <v>12</v>
      </c>
      <c r="D13" s="5"/>
      <c r="E13" s="19"/>
    </row>
    <row r="14" spans="1:5" ht="15.75">
      <c r="A14" s="44"/>
      <c r="B14" s="5" t="s">
        <v>36</v>
      </c>
      <c r="C14" s="5" t="s">
        <v>38</v>
      </c>
      <c r="D14" s="5">
        <v>5</v>
      </c>
      <c r="E14" s="19">
        <f>E12*D14/100</f>
        <v>406.44</v>
      </c>
    </row>
    <row r="15" spans="1:5" ht="15.75">
      <c r="A15" s="44"/>
      <c r="B15" s="6"/>
      <c r="C15" s="5" t="s">
        <v>39</v>
      </c>
      <c r="D15" s="5">
        <v>55</v>
      </c>
      <c r="E15" s="19">
        <f>E12*D15/100</f>
        <v>4470.84</v>
      </c>
    </row>
    <row r="16" spans="1:5" ht="16.5" thickBot="1">
      <c r="A16" s="45"/>
      <c r="B16" s="7"/>
      <c r="C16" s="8" t="s">
        <v>14</v>
      </c>
      <c r="D16" s="8">
        <v>15</v>
      </c>
      <c r="E16" s="20">
        <f>(E12+E14+E15)*D16/100</f>
        <v>1950.912</v>
      </c>
    </row>
    <row r="17" spans="1:5" ht="63" customHeight="1" thickBot="1">
      <c r="A17" s="14">
        <v>3</v>
      </c>
      <c r="B17" s="12" t="s">
        <v>15</v>
      </c>
      <c r="C17" s="12"/>
      <c r="D17" s="12"/>
      <c r="E17" s="22">
        <f>SUM(E12:E16)</f>
        <v>14956.992</v>
      </c>
    </row>
    <row r="18" spans="1:5" ht="15.75" customHeight="1">
      <c r="A18" s="43">
        <v>4</v>
      </c>
      <c r="B18" s="46" t="s">
        <v>16</v>
      </c>
      <c r="C18" s="5" t="s">
        <v>17</v>
      </c>
      <c r="D18" s="5"/>
      <c r="E18" s="43"/>
    </row>
    <row r="19" spans="1:5" ht="31.5">
      <c r="A19" s="44"/>
      <c r="B19" s="47"/>
      <c r="C19" s="5" t="s">
        <v>18</v>
      </c>
      <c r="D19" s="5"/>
      <c r="E19" s="44"/>
    </row>
    <row r="20" spans="1:5" ht="15.75">
      <c r="A20" s="44"/>
      <c r="B20" s="47"/>
      <c r="C20" s="5" t="s">
        <v>19</v>
      </c>
      <c r="D20" s="5"/>
      <c r="E20" s="44"/>
    </row>
    <row r="21" spans="1:5" ht="16.5" thickBot="1">
      <c r="A21" s="45"/>
      <c r="B21" s="48"/>
      <c r="C21" s="8" t="s">
        <v>20</v>
      </c>
      <c r="D21" s="8"/>
      <c r="E21" s="45"/>
    </row>
    <row r="22" spans="1:5" ht="31.5" customHeight="1" thickBot="1">
      <c r="A22" s="14">
        <v>5</v>
      </c>
      <c r="B22" s="12" t="s">
        <v>21</v>
      </c>
      <c r="C22" s="12"/>
      <c r="D22" s="12"/>
      <c r="E22" s="23">
        <f>E17*30.2%</f>
        <v>4517.011584</v>
      </c>
    </row>
    <row r="23" spans="1:5" ht="16.5" thickBot="1">
      <c r="A23" s="14">
        <v>6</v>
      </c>
      <c r="B23" s="12" t="s">
        <v>25</v>
      </c>
      <c r="C23" s="12"/>
      <c r="D23" s="12"/>
      <c r="E23" s="21">
        <f>(E17+E22)*2%</f>
        <v>389.48007168</v>
      </c>
    </row>
    <row r="24" spans="1:5" ht="16.5" thickBot="1">
      <c r="A24" s="14">
        <v>7</v>
      </c>
      <c r="B24" s="12" t="s">
        <v>23</v>
      </c>
      <c r="C24" s="12"/>
      <c r="D24" s="12"/>
      <c r="E24" s="23">
        <f>E17+E22+E23</f>
        <v>19863.483655679996</v>
      </c>
    </row>
    <row r="25" spans="1:5" ht="16.5" thickBot="1">
      <c r="A25" s="32"/>
      <c r="B25" s="33"/>
      <c r="C25" s="33"/>
      <c r="D25" s="33"/>
      <c r="E25" s="34"/>
    </row>
    <row r="26" spans="1:5" ht="15.75">
      <c r="A26" s="32"/>
      <c r="B26" s="33"/>
      <c r="C26" s="33"/>
      <c r="D26" s="33"/>
      <c r="E26" s="34"/>
    </row>
    <row r="27" spans="1:5" ht="15.75" customHeight="1">
      <c r="A27" s="72"/>
      <c r="B27" s="72"/>
      <c r="C27" s="72"/>
      <c r="D27" s="24"/>
      <c r="E27" s="73" t="s">
        <v>59</v>
      </c>
    </row>
    <row r="28" spans="1:5" ht="48.75" customHeight="1">
      <c r="A28" s="72" t="s">
        <v>58</v>
      </c>
      <c r="B28" s="72"/>
      <c r="C28" s="72"/>
      <c r="D28" s="24"/>
      <c r="E28" s="73"/>
    </row>
    <row r="29" spans="1:5" ht="60" customHeight="1">
      <c r="A29" s="29" t="s">
        <v>69</v>
      </c>
      <c r="B29" s="30"/>
      <c r="C29" s="30"/>
      <c r="D29" s="29" t="s">
        <v>68</v>
      </c>
      <c r="E29" s="30"/>
    </row>
    <row r="30" spans="1:5" s="25" customFormat="1" ht="45" customHeight="1">
      <c r="A30" s="29" t="s">
        <v>27</v>
      </c>
      <c r="B30" s="30"/>
      <c r="C30" s="30"/>
      <c r="D30" s="29" t="s">
        <v>46</v>
      </c>
      <c r="E30" s="30"/>
    </row>
    <row r="31" spans="1:5" s="25" customFormat="1" ht="33.75" customHeight="1">
      <c r="A31" s="29" t="s">
        <v>28</v>
      </c>
      <c r="B31" s="30"/>
      <c r="C31" s="30"/>
      <c r="D31" s="29" t="s">
        <v>29</v>
      </c>
      <c r="E31" s="30"/>
    </row>
  </sheetData>
  <sheetProtection/>
  <mergeCells count="15">
    <mergeCell ref="A26:E26"/>
    <mergeCell ref="A27:C27"/>
    <mergeCell ref="E27:E28"/>
    <mergeCell ref="A28:C28"/>
    <mergeCell ref="A6:E6"/>
    <mergeCell ref="A7:E7"/>
    <mergeCell ref="A8:E8"/>
    <mergeCell ref="A9:E9"/>
    <mergeCell ref="C10:D10"/>
    <mergeCell ref="A11:E11"/>
    <mergeCell ref="A18:A21"/>
    <mergeCell ref="B18:B21"/>
    <mergeCell ref="E18:E21"/>
    <mergeCell ref="A12:A16"/>
    <mergeCell ref="A25:E25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2014-06-03T06:05:12Z</dcterms:modified>
  <cp:category/>
  <cp:version/>
  <cp:contentType/>
  <cp:contentStatus/>
</cp:coreProperties>
</file>